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imon\Dropbox\All Starz Gymnastics\Malcom Gee 2019\"/>
    </mc:Choice>
  </mc:AlternateContent>
  <xr:revisionPtr revIDLastSave="0" documentId="13_ncr:1_{EEC6D3F6-AD8B-43F2-A2D2-E0ECBAD770F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ound One" sheetId="2" r:id="rId1"/>
    <sheet name="Sheet1" sheetId="7" r:id="rId2"/>
    <sheet name="Round Two" sheetId="3" r:id="rId3"/>
    <sheet name="Sheet2" sheetId="8" r:id="rId4"/>
    <sheet name="Round Three" sheetId="5" r:id="rId5"/>
    <sheet name="Sheet3" sheetId="9" r:id="rId6"/>
    <sheet name="Round Four" sheetId="6" r:id="rId7"/>
    <sheet name="Sheet4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2" i="10" l="1"/>
  <c r="K63" i="10" s="1"/>
  <c r="K64" i="10" s="1"/>
  <c r="K65" i="10" s="1"/>
  <c r="K66" i="10" s="1"/>
  <c r="K67" i="10" s="1"/>
  <c r="K61" i="10"/>
  <c r="Q66" i="6"/>
  <c r="Q67" i="6"/>
  <c r="K67" i="6"/>
  <c r="K66" i="6"/>
  <c r="K61" i="6"/>
  <c r="Q65" i="6"/>
  <c r="Q64" i="6"/>
  <c r="Q63" i="6"/>
  <c r="Q62" i="6"/>
  <c r="Q61" i="6"/>
  <c r="D54" i="3"/>
  <c r="D53" i="3"/>
  <c r="D52" i="3"/>
  <c r="D51" i="3"/>
  <c r="S10" i="2"/>
  <c r="P66" i="2"/>
  <c r="P65" i="2"/>
  <c r="P64" i="2"/>
  <c r="P63" i="2"/>
  <c r="P62" i="2"/>
  <c r="F44" i="2"/>
  <c r="F43" i="2"/>
  <c r="F42" i="2"/>
  <c r="F41" i="2"/>
  <c r="F40" i="2"/>
  <c r="T23" i="6"/>
  <c r="T19" i="6"/>
  <c r="T18" i="6"/>
  <c r="T17" i="6"/>
  <c r="T16" i="6"/>
  <c r="T12" i="6"/>
  <c r="T11" i="6"/>
  <c r="T10" i="6"/>
  <c r="T6" i="6"/>
  <c r="T5" i="6"/>
  <c r="T23" i="5"/>
  <c r="T22" i="5"/>
  <c r="T21" i="5"/>
  <c r="T20" i="5"/>
  <c r="T19" i="5"/>
  <c r="T14" i="5"/>
  <c r="T10" i="5"/>
  <c r="T9" i="5"/>
  <c r="T8" i="5"/>
  <c r="T7" i="5"/>
  <c r="T6" i="5"/>
  <c r="T5" i="5"/>
  <c r="T18" i="3"/>
  <c r="T17" i="3"/>
  <c r="T13" i="3"/>
  <c r="T9" i="3"/>
  <c r="T8" i="3"/>
  <c r="T7" i="3"/>
  <c r="T6" i="3"/>
  <c r="T5" i="3"/>
  <c r="A7" i="10"/>
  <c r="A8" i="10" s="1"/>
  <c r="A9" i="10" s="1"/>
  <c r="A10" i="10" s="1"/>
  <c r="A11" i="10" s="1"/>
  <c r="A17" i="10" s="1"/>
  <c r="A18" i="10" s="1"/>
  <c r="A19" i="10" s="1"/>
  <c r="A20" i="10" s="1"/>
  <c r="A21" i="10" s="1"/>
  <c r="A28" i="10" s="1"/>
  <c r="A29" i="10" s="1"/>
  <c r="A30" i="10" s="1"/>
  <c r="A31" i="10" s="1"/>
  <c r="A32" i="10" s="1"/>
  <c r="A39" i="10" s="1"/>
  <c r="A40" i="10" s="1"/>
  <c r="A41" i="10" s="1"/>
  <c r="A42" i="10" s="1"/>
  <c r="A43" i="10" s="1"/>
  <c r="A50" i="10" s="1"/>
  <c r="A51" i="10" s="1"/>
  <c r="A52" i="10" s="1"/>
  <c r="A53" i="10" s="1"/>
  <c r="A54" i="10" s="1"/>
  <c r="K7" i="10" s="1"/>
  <c r="K8" i="10" s="1"/>
  <c r="K9" i="10" s="1"/>
  <c r="K10" i="10" s="1"/>
  <c r="K11" i="10" s="1"/>
  <c r="K18" i="10" s="1"/>
  <c r="K19" i="10" s="1"/>
  <c r="K20" i="10" s="1"/>
  <c r="K21" i="10" s="1"/>
  <c r="K22" i="10" s="1"/>
  <c r="K29" i="10" s="1"/>
  <c r="K30" i="10" s="1"/>
  <c r="K31" i="10" s="1"/>
  <c r="K32" i="10" s="1"/>
  <c r="K33" i="10" s="1"/>
  <c r="K40" i="10" s="1"/>
  <c r="K41" i="10" s="1"/>
  <c r="K42" i="10" s="1"/>
  <c r="K43" i="10" s="1"/>
  <c r="K44" i="10" s="1"/>
  <c r="K51" i="10" s="1"/>
  <c r="K52" i="10" s="1"/>
  <c r="K53" i="10" s="1"/>
  <c r="K54" i="10" s="1"/>
  <c r="K55" i="10" s="1"/>
  <c r="G7" i="5"/>
  <c r="G8" i="5"/>
  <c r="G9" i="5"/>
  <c r="G10" i="5"/>
  <c r="G11" i="5"/>
  <c r="C12" i="5"/>
  <c r="D12" i="5"/>
  <c r="E12" i="5"/>
  <c r="F12" i="5"/>
  <c r="Q7" i="5"/>
  <c r="Q8" i="5"/>
  <c r="Q9" i="5"/>
  <c r="Q10" i="5"/>
  <c r="Q11" i="5"/>
  <c r="M12" i="5"/>
  <c r="N12" i="5"/>
  <c r="O12" i="5"/>
  <c r="P12" i="5"/>
  <c r="G18" i="5"/>
  <c r="G19" i="5"/>
  <c r="G20" i="5"/>
  <c r="G21" i="5"/>
  <c r="G22" i="5"/>
  <c r="C23" i="5"/>
  <c r="D23" i="5"/>
  <c r="E23" i="5"/>
  <c r="F23" i="5"/>
  <c r="A7" i="9"/>
  <c r="A8" i="9" s="1"/>
  <c r="A9" i="9" s="1"/>
  <c r="A10" i="9" s="1"/>
  <c r="A11" i="9" s="1"/>
  <c r="A18" i="9" s="1"/>
  <c r="A19" i="9" s="1"/>
  <c r="A20" i="9" s="1"/>
  <c r="A21" i="9" s="1"/>
  <c r="A22" i="9" s="1"/>
  <c r="A29" i="9" s="1"/>
  <c r="A30" i="9" s="1"/>
  <c r="A31" i="9" s="1"/>
  <c r="A32" i="9" s="1"/>
  <c r="A33" i="9" s="1"/>
  <c r="A40" i="9" s="1"/>
  <c r="A41" i="9" s="1"/>
  <c r="A42" i="9" s="1"/>
  <c r="A43" i="9" s="1"/>
  <c r="A44" i="9" s="1"/>
  <c r="A50" i="9" s="1"/>
  <c r="A51" i="9" s="1"/>
  <c r="A52" i="9" s="1"/>
  <c r="A53" i="9" s="1"/>
  <c r="A54" i="9" s="1"/>
  <c r="A61" i="9" s="1"/>
  <c r="A62" i="9" s="1"/>
  <c r="A63" i="9" s="1"/>
  <c r="A64" i="9" s="1"/>
  <c r="A65" i="9" s="1"/>
  <c r="A72" i="9" s="1"/>
  <c r="A73" i="9" s="1"/>
  <c r="A74" i="9" s="1"/>
  <c r="A75" i="9" s="1"/>
  <c r="A76" i="9" s="1"/>
  <c r="K7" i="9" s="1"/>
  <c r="K8" i="9" s="1"/>
  <c r="K9" i="9" s="1"/>
  <c r="K10" i="9" s="1"/>
  <c r="K11" i="9" s="1"/>
  <c r="K18" i="9" s="1"/>
  <c r="K19" i="9" s="1"/>
  <c r="K20" i="9" s="1"/>
  <c r="K21" i="9" s="1"/>
  <c r="K22" i="9" s="1"/>
  <c r="K29" i="9" s="1"/>
  <c r="K30" i="9" s="1"/>
  <c r="K31" i="9" s="1"/>
  <c r="K32" i="9" s="1"/>
  <c r="K33" i="9" s="1"/>
  <c r="K40" i="9" s="1"/>
  <c r="K41" i="9" s="1"/>
  <c r="K42" i="9" s="1"/>
  <c r="K43" i="9" s="1"/>
  <c r="K44" i="9" s="1"/>
  <c r="K52" i="9" s="1"/>
  <c r="K53" i="9" s="1"/>
  <c r="K54" i="9" s="1"/>
  <c r="K55" i="9" s="1"/>
  <c r="K56" i="9" s="1"/>
  <c r="A7" i="8"/>
  <c r="A8" i="8" s="1"/>
  <c r="A9" i="8" s="1"/>
  <c r="A10" i="8" s="1"/>
  <c r="A11" i="8" s="1"/>
  <c r="A18" i="8" s="1"/>
  <c r="A19" i="8" s="1"/>
  <c r="A20" i="8" s="1"/>
  <c r="A21" i="8" s="1"/>
  <c r="A22" i="8" s="1"/>
  <c r="A29" i="8" s="1"/>
  <c r="A30" i="8" s="1"/>
  <c r="A31" i="8" s="1"/>
  <c r="A32" i="8" s="1"/>
  <c r="A33" i="8" s="1"/>
  <c r="A40" i="8" s="1"/>
  <c r="A41" i="8" s="1"/>
  <c r="A42" i="8" s="1"/>
  <c r="A43" i="8" s="1"/>
  <c r="A44" i="8" s="1"/>
  <c r="A51" i="8" s="1"/>
  <c r="A52" i="8" s="1"/>
  <c r="A53" i="8" s="1"/>
  <c r="A54" i="8" s="1"/>
  <c r="A55" i="8" s="1"/>
  <c r="K7" i="8" s="1"/>
  <c r="K8" i="8" s="1"/>
  <c r="K9" i="8" s="1"/>
  <c r="K10" i="8" s="1"/>
  <c r="K11" i="8" s="1"/>
  <c r="K18" i="8" s="1"/>
  <c r="K19" i="8" s="1"/>
  <c r="K20" i="8" s="1"/>
  <c r="K21" i="8" s="1"/>
  <c r="K22" i="8" s="1"/>
  <c r="K29" i="8" s="1"/>
  <c r="K30" i="8" s="1"/>
  <c r="K31" i="8" s="1"/>
  <c r="K32" i="8" s="1"/>
  <c r="K33" i="8" s="1"/>
  <c r="K40" i="8" s="1"/>
  <c r="K41" i="8" s="1"/>
  <c r="K42" i="8" s="1"/>
  <c r="K43" i="8" s="1"/>
  <c r="K44" i="8" s="1"/>
  <c r="S23" i="2"/>
  <c r="S22" i="2"/>
  <c r="S21" i="2"/>
  <c r="S20" i="2"/>
  <c r="S19" i="2"/>
  <c r="S18" i="2"/>
  <c r="S14" i="2"/>
  <c r="S6" i="2"/>
  <c r="S5" i="2"/>
  <c r="A8" i="7"/>
  <c r="A9" i="7" s="1"/>
  <c r="A10" i="7" s="1"/>
  <c r="A11" i="7" s="1"/>
  <c r="A18" i="7" s="1"/>
  <c r="A19" i="7" s="1"/>
  <c r="A20" i="7" s="1"/>
  <c r="A21" i="7" s="1"/>
  <c r="A22" i="7" s="1"/>
  <c r="A29" i="7" s="1"/>
  <c r="A30" i="7" s="1"/>
  <c r="A31" i="7" s="1"/>
  <c r="A32" i="7" s="1"/>
  <c r="A33" i="7" s="1"/>
  <c r="A40" i="7" s="1"/>
  <c r="A41" i="7" s="1"/>
  <c r="A42" i="7" s="1"/>
  <c r="A43" i="7" s="1"/>
  <c r="A44" i="7" s="1"/>
  <c r="K7" i="7" s="1"/>
  <c r="K8" i="7" s="1"/>
  <c r="K9" i="7" s="1"/>
  <c r="K10" i="7" s="1"/>
  <c r="K11" i="7" s="1"/>
  <c r="K18" i="7" s="1"/>
  <c r="K19" i="7" s="1"/>
  <c r="K20" i="7" s="1"/>
  <c r="K21" i="7" s="1"/>
  <c r="K22" i="7" s="1"/>
  <c r="K29" i="7" s="1"/>
  <c r="K30" i="7" s="1"/>
  <c r="K31" i="7" s="1"/>
  <c r="K32" i="7" s="1"/>
  <c r="K33" i="7" s="1"/>
  <c r="K40" i="7" s="1"/>
  <c r="K41" i="7" s="1"/>
  <c r="K42" i="7" s="1"/>
  <c r="K43" i="7" s="1"/>
  <c r="K44" i="7" s="1"/>
  <c r="K51" i="7" s="1"/>
  <c r="K52" i="7" s="1"/>
  <c r="K53" i="7" s="1"/>
  <c r="K54" i="7" s="1"/>
  <c r="K55" i="7" s="1"/>
  <c r="K62" i="7" s="1"/>
  <c r="K63" i="7" s="1"/>
  <c r="K64" i="7" s="1"/>
  <c r="K65" i="7" s="1"/>
  <c r="K66" i="7" s="1"/>
  <c r="G12" i="5" l="1"/>
  <c r="U5" i="5" s="1"/>
  <c r="G23" i="5"/>
  <c r="U6" i="5" s="1"/>
  <c r="Q12" i="5"/>
  <c r="U19" i="5" s="1"/>
  <c r="F22" i="6" l="1"/>
  <c r="E22" i="6"/>
  <c r="D22" i="6"/>
  <c r="C22" i="6"/>
  <c r="G21" i="6"/>
  <c r="G20" i="6"/>
  <c r="G19" i="6"/>
  <c r="G18" i="6"/>
  <c r="G17" i="6"/>
  <c r="G22" i="6" l="1"/>
  <c r="U6" i="6" s="1"/>
  <c r="P56" i="6"/>
  <c r="O56" i="6"/>
  <c r="N56" i="6"/>
  <c r="M56" i="6"/>
  <c r="Q55" i="6"/>
  <c r="Q54" i="6"/>
  <c r="Q53" i="6"/>
  <c r="Q52" i="6"/>
  <c r="Q51" i="6"/>
  <c r="P45" i="6"/>
  <c r="O45" i="6"/>
  <c r="N45" i="6"/>
  <c r="M45" i="6"/>
  <c r="Q44" i="6"/>
  <c r="Q43" i="6"/>
  <c r="Q42" i="6"/>
  <c r="Q41" i="6"/>
  <c r="Q40" i="6"/>
  <c r="P57" i="5"/>
  <c r="O57" i="5"/>
  <c r="N57" i="5"/>
  <c r="M57" i="5"/>
  <c r="Q56" i="5"/>
  <c r="Q55" i="5"/>
  <c r="Q54" i="5"/>
  <c r="Q53" i="5"/>
  <c r="Q52" i="5"/>
  <c r="F77" i="5"/>
  <c r="E77" i="5"/>
  <c r="D77" i="5"/>
  <c r="C77" i="5"/>
  <c r="G76" i="5"/>
  <c r="G75" i="5"/>
  <c r="G74" i="5"/>
  <c r="G73" i="5"/>
  <c r="G72" i="5"/>
  <c r="F66" i="5"/>
  <c r="E66" i="5"/>
  <c r="D66" i="5"/>
  <c r="C66" i="5"/>
  <c r="G65" i="5"/>
  <c r="G64" i="5"/>
  <c r="G63" i="5"/>
  <c r="G62" i="5"/>
  <c r="G61" i="5"/>
  <c r="F55" i="5"/>
  <c r="E55" i="5"/>
  <c r="D55" i="5"/>
  <c r="C55" i="5"/>
  <c r="G54" i="5"/>
  <c r="G53" i="5"/>
  <c r="G52" i="5"/>
  <c r="G51" i="5"/>
  <c r="G50" i="5"/>
  <c r="P67" i="2"/>
  <c r="O67" i="2"/>
  <c r="N67" i="2"/>
  <c r="M67" i="2"/>
  <c r="Q66" i="2"/>
  <c r="Q65" i="2"/>
  <c r="Q64" i="2"/>
  <c r="Q63" i="2"/>
  <c r="Q62" i="2"/>
  <c r="Q45" i="6" l="1"/>
  <c r="U19" i="6" s="1"/>
  <c r="Q56" i="6"/>
  <c r="U23" i="6" s="1"/>
  <c r="G66" i="5"/>
  <c r="U10" i="5" s="1"/>
  <c r="Q57" i="5"/>
  <c r="U23" i="5" s="1"/>
  <c r="G77" i="5"/>
  <c r="U14" i="5" s="1"/>
  <c r="Q67" i="2"/>
  <c r="T23" i="2" s="1"/>
  <c r="G55" i="5"/>
  <c r="U9" i="5" s="1"/>
  <c r="G8" i="2"/>
  <c r="G9" i="2"/>
  <c r="G10" i="2"/>
  <c r="G11" i="2"/>
  <c r="G7" i="2"/>
  <c r="D34" i="5" l="1"/>
  <c r="G32" i="6" l="1"/>
  <c r="G31" i="6"/>
  <c r="G20" i="3"/>
  <c r="G21" i="3"/>
  <c r="G22" i="3"/>
  <c r="G19" i="2"/>
  <c r="G20" i="2"/>
  <c r="G21" i="2"/>
  <c r="G22" i="2"/>
  <c r="F55" i="6" l="1"/>
  <c r="E55" i="6"/>
  <c r="D55" i="6"/>
  <c r="C55" i="6"/>
  <c r="G54" i="6"/>
  <c r="G53" i="6"/>
  <c r="G52" i="6"/>
  <c r="G51" i="6"/>
  <c r="G50" i="6"/>
  <c r="P34" i="6"/>
  <c r="O34" i="6"/>
  <c r="N34" i="6"/>
  <c r="M34" i="6"/>
  <c r="F44" i="6"/>
  <c r="E44" i="6"/>
  <c r="D44" i="6"/>
  <c r="C44" i="6"/>
  <c r="Q33" i="6"/>
  <c r="G43" i="6"/>
  <c r="Q32" i="6"/>
  <c r="G42" i="6"/>
  <c r="Q31" i="6"/>
  <c r="G41" i="6"/>
  <c r="Q30" i="6"/>
  <c r="G40" i="6"/>
  <c r="Q29" i="6"/>
  <c r="G39" i="6"/>
  <c r="P23" i="6"/>
  <c r="O23" i="6"/>
  <c r="N23" i="6"/>
  <c r="M23" i="6"/>
  <c r="F33" i="6"/>
  <c r="E33" i="6"/>
  <c r="D33" i="6"/>
  <c r="C33" i="6"/>
  <c r="Q22" i="6"/>
  <c r="Q21" i="6"/>
  <c r="Q20" i="6"/>
  <c r="G30" i="6"/>
  <c r="Q19" i="6"/>
  <c r="G29" i="6"/>
  <c r="Q18" i="6"/>
  <c r="G28" i="6"/>
  <c r="P12" i="6"/>
  <c r="O12" i="6"/>
  <c r="N12" i="6"/>
  <c r="M12" i="6"/>
  <c r="F12" i="6"/>
  <c r="E12" i="6"/>
  <c r="D12" i="6"/>
  <c r="C12" i="6"/>
  <c r="Q11" i="6"/>
  <c r="G11" i="6"/>
  <c r="Q10" i="6"/>
  <c r="G10" i="6"/>
  <c r="Q9" i="6"/>
  <c r="G9" i="6"/>
  <c r="Q8" i="6"/>
  <c r="G8" i="6"/>
  <c r="Q7" i="6"/>
  <c r="G7" i="6"/>
  <c r="P45" i="5"/>
  <c r="O45" i="5"/>
  <c r="N45" i="5"/>
  <c r="M45" i="5"/>
  <c r="Q44" i="5"/>
  <c r="Q43" i="5"/>
  <c r="Q42" i="5"/>
  <c r="Q41" i="5"/>
  <c r="Q40" i="5"/>
  <c r="P34" i="5"/>
  <c r="O34" i="5"/>
  <c r="N34" i="5"/>
  <c r="M34" i="5"/>
  <c r="F45" i="5"/>
  <c r="E45" i="5"/>
  <c r="D45" i="5"/>
  <c r="C45" i="5"/>
  <c r="Q33" i="5"/>
  <c r="G44" i="5"/>
  <c r="Q32" i="5"/>
  <c r="G43" i="5"/>
  <c r="Q31" i="5"/>
  <c r="G42" i="5"/>
  <c r="Q30" i="5"/>
  <c r="G41" i="5"/>
  <c r="Q29" i="5"/>
  <c r="G40" i="5"/>
  <c r="P23" i="5"/>
  <c r="O23" i="5"/>
  <c r="N23" i="5"/>
  <c r="M23" i="5"/>
  <c r="F34" i="5"/>
  <c r="E34" i="5"/>
  <c r="C34" i="5"/>
  <c r="Q22" i="5"/>
  <c r="G33" i="5"/>
  <c r="Q21" i="5"/>
  <c r="G32" i="5"/>
  <c r="Q20" i="5"/>
  <c r="G31" i="5"/>
  <c r="Q19" i="5"/>
  <c r="G30" i="5"/>
  <c r="Q18" i="5"/>
  <c r="G29" i="5"/>
  <c r="F56" i="3"/>
  <c r="E56" i="3"/>
  <c r="D56" i="3"/>
  <c r="C56" i="3"/>
  <c r="G55" i="3"/>
  <c r="G54" i="3"/>
  <c r="G53" i="3"/>
  <c r="G52" i="3"/>
  <c r="G51" i="3"/>
  <c r="P45" i="3"/>
  <c r="O45" i="3"/>
  <c r="N45" i="3"/>
  <c r="M45" i="3"/>
  <c r="F45" i="3"/>
  <c r="E45" i="3"/>
  <c r="D45" i="3"/>
  <c r="C45" i="3"/>
  <c r="Q44" i="3"/>
  <c r="G44" i="3"/>
  <c r="Q43" i="3"/>
  <c r="G43" i="3"/>
  <c r="Q42" i="3"/>
  <c r="G42" i="3"/>
  <c r="Q41" i="3"/>
  <c r="G41" i="3"/>
  <c r="Q40" i="3"/>
  <c r="G40" i="3"/>
  <c r="P34" i="3"/>
  <c r="O34" i="3"/>
  <c r="N34" i="3"/>
  <c r="M34" i="3"/>
  <c r="F34" i="3"/>
  <c r="E34" i="3"/>
  <c r="D34" i="3"/>
  <c r="C34" i="3"/>
  <c r="Q33" i="3"/>
  <c r="G33" i="3"/>
  <c r="Q32" i="3"/>
  <c r="G32" i="3"/>
  <c r="Q31" i="3"/>
  <c r="G31" i="3"/>
  <c r="Q30" i="3"/>
  <c r="G30" i="3"/>
  <c r="Q29" i="3"/>
  <c r="G29" i="3"/>
  <c r="P23" i="3"/>
  <c r="O23" i="3"/>
  <c r="N23" i="3"/>
  <c r="M23" i="3"/>
  <c r="F23" i="3"/>
  <c r="E23" i="3"/>
  <c r="D23" i="3"/>
  <c r="C23" i="3"/>
  <c r="Q22" i="3"/>
  <c r="Q21" i="3"/>
  <c r="Q20" i="3"/>
  <c r="Q19" i="3"/>
  <c r="G19" i="3"/>
  <c r="Q18" i="3"/>
  <c r="G18" i="3"/>
  <c r="P12" i="3"/>
  <c r="O12" i="3"/>
  <c r="N12" i="3"/>
  <c r="M12" i="3"/>
  <c r="F12" i="3"/>
  <c r="E12" i="3"/>
  <c r="D12" i="3"/>
  <c r="C12" i="3"/>
  <c r="Q11" i="3"/>
  <c r="G11" i="3"/>
  <c r="Q10" i="3"/>
  <c r="G10" i="3"/>
  <c r="Q9" i="3"/>
  <c r="G9" i="3"/>
  <c r="Q8" i="3"/>
  <c r="G8" i="3"/>
  <c r="Q7" i="3"/>
  <c r="G7" i="3"/>
  <c r="P56" i="2"/>
  <c r="O56" i="2"/>
  <c r="N56" i="2"/>
  <c r="M56" i="2"/>
  <c r="Q55" i="2"/>
  <c r="Q54" i="2"/>
  <c r="Q53" i="2"/>
  <c r="Q52" i="2"/>
  <c r="Q51" i="2"/>
  <c r="P45" i="2"/>
  <c r="O45" i="2"/>
  <c r="N45" i="2"/>
  <c r="M45" i="2"/>
  <c r="Q44" i="2"/>
  <c r="Q43" i="2"/>
  <c r="Q42" i="2"/>
  <c r="Q41" i="2"/>
  <c r="Q40" i="2"/>
  <c r="Q34" i="6" l="1"/>
  <c r="U18" i="6" s="1"/>
  <c r="G33" i="6"/>
  <c r="U10" i="6" s="1"/>
  <c r="G44" i="6"/>
  <c r="U11" i="6" s="1"/>
  <c r="Q23" i="6"/>
  <c r="U17" i="6" s="1"/>
  <c r="G55" i="6"/>
  <c r="U12" i="6" s="1"/>
  <c r="G12" i="6"/>
  <c r="U5" i="6" s="1"/>
  <c r="Q12" i="6"/>
  <c r="U16" i="6" s="1"/>
  <c r="Q23" i="5"/>
  <c r="U20" i="5" s="1"/>
  <c r="G56" i="3"/>
  <c r="U9" i="3" s="1"/>
  <c r="G34" i="3"/>
  <c r="U7" i="3" s="1"/>
  <c r="G12" i="3"/>
  <c r="U5" i="3" s="1"/>
  <c r="Q34" i="3"/>
  <c r="U17" i="3" s="1"/>
  <c r="G45" i="3"/>
  <c r="U8" i="3" s="1"/>
  <c r="G23" i="3"/>
  <c r="U6" i="3" s="1"/>
  <c r="Q23" i="3"/>
  <c r="U13" i="3" s="1"/>
  <c r="Q45" i="3"/>
  <c r="U18" i="3" s="1"/>
  <c r="Q12" i="3"/>
  <c r="U18" i="5" s="1"/>
  <c r="Q34" i="5"/>
  <c r="U21" i="5" s="1"/>
  <c r="Q45" i="5"/>
  <c r="U22" i="5" s="1"/>
  <c r="G34" i="5"/>
  <c r="U7" i="5" s="1"/>
  <c r="G45" i="5"/>
  <c r="U8" i="5" s="1"/>
  <c r="Q45" i="2"/>
  <c r="T21" i="2" s="1"/>
  <c r="Q56" i="2"/>
  <c r="T22" i="2" s="1"/>
  <c r="Q8" i="2" l="1"/>
  <c r="Q9" i="2"/>
  <c r="Q10" i="2"/>
  <c r="Q11" i="2"/>
  <c r="Q30" i="2" l="1"/>
  <c r="Q31" i="2"/>
  <c r="Q32" i="2"/>
  <c r="Q33" i="2"/>
  <c r="Q19" i="2"/>
  <c r="Q20" i="2"/>
  <c r="Q21" i="2"/>
  <c r="Q22" i="2"/>
  <c r="G41" i="2"/>
  <c r="G42" i="2"/>
  <c r="G43" i="2"/>
  <c r="G44" i="2"/>
  <c r="G30" i="2"/>
  <c r="G31" i="2"/>
  <c r="G32" i="2"/>
  <c r="G33" i="2"/>
  <c r="A8" i="2" l="1"/>
  <c r="A9" i="2" s="1"/>
  <c r="A10" i="2" s="1"/>
  <c r="A11" i="2" s="1"/>
  <c r="A18" i="2" s="1"/>
  <c r="A19" i="2" s="1"/>
  <c r="A20" i="2" s="1"/>
  <c r="A21" i="2" s="1"/>
  <c r="A22" i="2" s="1"/>
  <c r="A29" i="2" s="1"/>
  <c r="A30" i="2" s="1"/>
  <c r="A31" i="2" s="1"/>
  <c r="A32" i="2" s="1"/>
  <c r="A33" i="2" s="1"/>
  <c r="A40" i="2" s="1"/>
  <c r="A41" i="2" s="1"/>
  <c r="A42" i="2" s="1"/>
  <c r="A43" i="2" s="1"/>
  <c r="A44" i="2" s="1"/>
  <c r="K7" i="2" s="1"/>
  <c r="K8" i="2" l="1"/>
  <c r="K9" i="2" s="1"/>
  <c r="K10" i="2" s="1"/>
  <c r="K11" i="2" s="1"/>
  <c r="K18" i="2" l="1"/>
  <c r="K19" i="2" s="1"/>
  <c r="K20" i="2" s="1"/>
  <c r="K21" i="2" s="1"/>
  <c r="K22" i="2" s="1"/>
  <c r="K29" i="2" s="1"/>
  <c r="K30" i="2" s="1"/>
  <c r="K31" i="2" s="1"/>
  <c r="K32" i="2" s="1"/>
  <c r="K33" i="2" s="1"/>
  <c r="K40" i="2" s="1"/>
  <c r="K41" i="2" s="1"/>
  <c r="K42" i="2" s="1"/>
  <c r="K43" i="2" s="1"/>
  <c r="K44" i="2" s="1"/>
  <c r="K51" i="2" s="1"/>
  <c r="K52" i="2" s="1"/>
  <c r="K53" i="2" s="1"/>
  <c r="K54" i="2" s="1"/>
  <c r="K55" i="2" s="1"/>
  <c r="P34" i="2"/>
  <c r="O34" i="2"/>
  <c r="N34" i="2"/>
  <c r="M34" i="2"/>
  <c r="Q34" i="2" s="1"/>
  <c r="T20" i="2" s="1"/>
  <c r="Q29" i="2"/>
  <c r="P23" i="2"/>
  <c r="O23" i="2"/>
  <c r="N23" i="2"/>
  <c r="M23" i="2"/>
  <c r="Q18" i="2"/>
  <c r="P12" i="2"/>
  <c r="O12" i="2"/>
  <c r="N12" i="2"/>
  <c r="M12" i="2"/>
  <c r="Q7" i="2"/>
  <c r="F45" i="2"/>
  <c r="E45" i="2"/>
  <c r="D45" i="2"/>
  <c r="C45" i="2"/>
  <c r="G40" i="2"/>
  <c r="F34" i="2"/>
  <c r="E34" i="2"/>
  <c r="D34" i="2"/>
  <c r="C34" i="2"/>
  <c r="G29" i="2"/>
  <c r="F23" i="2"/>
  <c r="E23" i="2"/>
  <c r="D23" i="2"/>
  <c r="C23" i="2"/>
  <c r="G18" i="2"/>
  <c r="D12" i="2"/>
  <c r="E12" i="2"/>
  <c r="F12" i="2"/>
  <c r="C12" i="2"/>
  <c r="K62" i="2" l="1"/>
  <c r="K63" i="2" s="1"/>
  <c r="K64" i="2" s="1"/>
  <c r="K65" i="2" s="1"/>
  <c r="K66" i="2" s="1"/>
  <c r="A7" i="3" s="1"/>
  <c r="A8" i="3" s="1"/>
  <c r="A9" i="3" s="1"/>
  <c r="A10" i="3" s="1"/>
  <c r="A11" i="3" s="1"/>
  <c r="A18" i="3" s="1"/>
  <c r="A19" i="3" s="1"/>
  <c r="A20" i="3" s="1"/>
  <c r="A21" i="3" s="1"/>
  <c r="A22" i="3" s="1"/>
  <c r="A29" i="3" s="1"/>
  <c r="A30" i="3" s="1"/>
  <c r="A31" i="3" s="1"/>
  <c r="A32" i="3" s="1"/>
  <c r="A33" i="3" s="1"/>
  <c r="A40" i="3" s="1"/>
  <c r="A41" i="3" s="1"/>
  <c r="A42" i="3" s="1"/>
  <c r="A43" i="3" s="1"/>
  <c r="A44" i="3" s="1"/>
  <c r="A51" i="3" s="1"/>
  <c r="A52" i="3" s="1"/>
  <c r="A53" i="3" s="1"/>
  <c r="A54" i="3" s="1"/>
  <c r="A55" i="3" s="1"/>
  <c r="K7" i="3" s="1"/>
  <c r="K8" i="3" s="1"/>
  <c r="K9" i="3" s="1"/>
  <c r="K10" i="3" s="1"/>
  <c r="K11" i="3" s="1"/>
  <c r="K18" i="3" s="1"/>
  <c r="K19" i="3" s="1"/>
  <c r="K20" i="3" s="1"/>
  <c r="K21" i="3" s="1"/>
  <c r="K22" i="3" s="1"/>
  <c r="K29" i="3" s="1"/>
  <c r="K30" i="3" s="1"/>
  <c r="K31" i="3" s="1"/>
  <c r="K32" i="3" s="1"/>
  <c r="K33" i="3" s="1"/>
  <c r="K40" i="3" s="1"/>
  <c r="K41" i="3" s="1"/>
  <c r="K42" i="3" s="1"/>
  <c r="K43" i="3" s="1"/>
  <c r="K44" i="3" s="1"/>
  <c r="G12" i="2"/>
  <c r="T5" i="2" s="1"/>
  <c r="G34" i="2"/>
  <c r="T10" i="2" s="1"/>
  <c r="G45" i="2"/>
  <c r="T14" i="2" s="1"/>
  <c r="Q12" i="2"/>
  <c r="T18" i="2" s="1"/>
  <c r="Q23" i="2"/>
  <c r="T19" i="2" s="1"/>
  <c r="G23" i="2"/>
  <c r="T6" i="2" l="1"/>
  <c r="A7" i="5"/>
  <c r="A8" i="5" s="1"/>
  <c r="A9" i="5" s="1"/>
  <c r="A10" i="5" s="1"/>
  <c r="A11" i="5" s="1"/>
  <c r="A18" i="5" s="1"/>
  <c r="A19" i="5" s="1"/>
  <c r="A20" i="5" s="1"/>
  <c r="A21" i="5" s="1"/>
  <c r="A22" i="5" s="1"/>
  <c r="A29" i="5" s="1"/>
  <c r="A30" i="5" s="1"/>
  <c r="A31" i="5" s="1"/>
  <c r="A32" i="5" s="1"/>
  <c r="A33" i="5" s="1"/>
  <c r="A40" i="5" s="1"/>
  <c r="A41" i="5" s="1"/>
  <c r="A42" i="5" s="1"/>
  <c r="A43" i="5" s="1"/>
  <c r="A44" i="5" s="1"/>
  <c r="A50" i="5" s="1"/>
  <c r="A51" i="5" s="1"/>
  <c r="A52" i="5" s="1"/>
  <c r="A53" i="5" s="1"/>
  <c r="A54" i="5" s="1"/>
  <c r="A61" i="5" s="1"/>
  <c r="A62" i="5" s="1"/>
  <c r="A63" i="5" s="1"/>
  <c r="A64" i="5" s="1"/>
  <c r="A65" i="5" s="1"/>
  <c r="A72" i="5" s="1"/>
  <c r="A73" i="5" s="1"/>
  <c r="A74" i="5" s="1"/>
  <c r="A75" i="5" s="1"/>
  <c r="A76" i="5" s="1"/>
  <c r="K7" i="5" l="1"/>
  <c r="K8" i="5" s="1"/>
  <c r="K9" i="5" s="1"/>
  <c r="K10" i="5" s="1"/>
  <c r="K11" i="5" s="1"/>
  <c r="K18" i="5" s="1"/>
  <c r="K19" i="5" s="1"/>
  <c r="K20" i="5" s="1"/>
  <c r="K21" i="5" s="1"/>
  <c r="K22" i="5" s="1"/>
  <c r="K29" i="5" s="1"/>
  <c r="K30" i="5" s="1"/>
  <c r="K31" i="5" s="1"/>
  <c r="K32" i="5" s="1"/>
  <c r="K33" i="5" s="1"/>
  <c r="K40" i="5" s="1"/>
  <c r="K41" i="5" s="1"/>
  <c r="K42" i="5" s="1"/>
  <c r="K43" i="5" s="1"/>
  <c r="K44" i="5" s="1"/>
  <c r="A7" i="6" l="1"/>
  <c r="A8" i="6" s="1"/>
  <c r="A9" i="6" s="1"/>
  <c r="A10" i="6" s="1"/>
  <c r="A11" i="6" s="1"/>
  <c r="K52" i="5"/>
  <c r="K53" i="5" s="1"/>
  <c r="K54" i="5" s="1"/>
  <c r="K55" i="5" s="1"/>
  <c r="K56" i="5" s="1"/>
  <c r="A17" i="6" l="1"/>
  <c r="A18" i="6" s="1"/>
  <c r="A19" i="6" s="1"/>
  <c r="A20" i="6" s="1"/>
  <c r="A21" i="6" s="1"/>
  <c r="A28" i="6" s="1"/>
  <c r="A29" i="6" s="1"/>
  <c r="A30" i="6" s="1"/>
  <c r="A31" i="6" s="1"/>
  <c r="A32" i="6" s="1"/>
  <c r="A39" i="6" s="1"/>
  <c r="A40" i="6" s="1"/>
  <c r="A41" i="6" s="1"/>
  <c r="A42" i="6" s="1"/>
  <c r="A43" i="6" s="1"/>
  <c r="A50" i="6" s="1"/>
  <c r="A51" i="6" s="1"/>
  <c r="A52" i="6" s="1"/>
  <c r="A53" i="6" s="1"/>
  <c r="A54" i="6" s="1"/>
  <c r="K7" i="6" s="1"/>
  <c r="K8" i="6" s="1"/>
  <c r="K9" i="6" s="1"/>
  <c r="K10" i="6" s="1"/>
  <c r="K11" i="6" s="1"/>
  <c r="K18" i="6" s="1"/>
  <c r="K19" i="6" s="1"/>
  <c r="K20" i="6" s="1"/>
  <c r="K21" i="6" s="1"/>
  <c r="K22" i="6" s="1"/>
  <c r="K29" i="6" s="1"/>
  <c r="K30" i="6" s="1"/>
  <c r="K31" i="6" s="1"/>
  <c r="K32" i="6" s="1"/>
  <c r="K33" i="6" s="1"/>
  <c r="K40" i="6" s="1"/>
  <c r="K41" i="6" s="1"/>
  <c r="K42" i="6" s="1"/>
  <c r="K43" i="6" s="1"/>
  <c r="K44" i="6" s="1"/>
  <c r="K51" i="6" s="1"/>
  <c r="K52" i="6" s="1"/>
  <c r="K53" i="6" s="1"/>
  <c r="K54" i="6" l="1"/>
  <c r="K55" i="6" s="1"/>
  <c r="K62" i="6"/>
  <c r="K63" i="6" s="1"/>
  <c r="K64" i="6" s="1"/>
  <c r="K65" i="6" s="1"/>
</calcChain>
</file>

<file path=xl/sharedStrings.xml><?xml version="1.0" encoding="utf-8"?>
<sst xmlns="http://schemas.openxmlformats.org/spreadsheetml/2006/main" count="1062" uniqueCount="240">
  <si>
    <t>Flics</t>
  </si>
  <si>
    <t>Charlie Dishington</t>
  </si>
  <si>
    <t>Hugh Hutchison</t>
  </si>
  <si>
    <t>Euan Bryan</t>
  </si>
  <si>
    <t>Ben Bishop</t>
  </si>
  <si>
    <t>Erin Price</t>
  </si>
  <si>
    <t>Skye Last</t>
  </si>
  <si>
    <t>Sophie Pearce</t>
  </si>
  <si>
    <t>Ruby Harvey</t>
  </si>
  <si>
    <t>Mimi Atkins</t>
  </si>
  <si>
    <t>Dulcie Brackstone</t>
  </si>
  <si>
    <t>Amber Hunter</t>
  </si>
  <si>
    <t>Laurel Heeler</t>
  </si>
  <si>
    <t>Stacey Stanley</t>
  </si>
  <si>
    <t>Jamie Allen</t>
  </si>
  <si>
    <t>Luisa Rose</t>
  </si>
  <si>
    <t>All Starz</t>
  </si>
  <si>
    <t>Mo-Gylity</t>
  </si>
  <si>
    <t>TEAM TOTAL</t>
  </si>
  <si>
    <t>TOTAL</t>
  </si>
  <si>
    <t>NAME</t>
  </si>
  <si>
    <t>No.</t>
  </si>
  <si>
    <t>Ellie Harris</t>
  </si>
  <si>
    <t>Tallulah Griffiths</t>
  </si>
  <si>
    <t>Ruby Ackerman</t>
  </si>
  <si>
    <t>Francesca Bruce</t>
  </si>
  <si>
    <t>Kyra Last</t>
  </si>
  <si>
    <t>Macy Griffiths</t>
  </si>
  <si>
    <t>Round One</t>
  </si>
  <si>
    <t>Round Two</t>
  </si>
  <si>
    <t>Round Three</t>
  </si>
  <si>
    <t>Round Four</t>
  </si>
  <si>
    <t>Amelia Bullock</t>
  </si>
  <si>
    <t>Evie Ravenscroft</t>
  </si>
  <si>
    <t>Emma Weetman</t>
  </si>
  <si>
    <t>Lucy O'Hare</t>
  </si>
  <si>
    <t>Lucy Martin</t>
  </si>
  <si>
    <t>Joshua Greathead</t>
  </si>
  <si>
    <t>Joel Zanin</t>
  </si>
  <si>
    <t>Alaina Betts</t>
  </si>
  <si>
    <t>Rosie Walker</t>
  </si>
  <si>
    <t>Wyre Forest</t>
  </si>
  <si>
    <t>Lily McHale</t>
  </si>
  <si>
    <t>Gabrielle Bruce</t>
  </si>
  <si>
    <t>Zoe Bugg</t>
  </si>
  <si>
    <t>Estelle Stanley</t>
  </si>
  <si>
    <t>Mea Haffield</t>
  </si>
  <si>
    <t>Phoebe Howard</t>
  </si>
  <si>
    <t>Brooke O'Connor</t>
  </si>
  <si>
    <t>Savannah Short</t>
  </si>
  <si>
    <t>Lily Brown</t>
  </si>
  <si>
    <t>Grace Humphries</t>
  </si>
  <si>
    <t>Ava-Grace Greenwood</t>
  </si>
  <si>
    <t>Ellie Livsey</t>
  </si>
  <si>
    <t>Hannah Eccleston</t>
  </si>
  <si>
    <t>Emily Rushton</t>
  </si>
  <si>
    <t>Emily-Mae Smith</t>
  </si>
  <si>
    <t>Katie Bove</t>
  </si>
  <si>
    <t>Niamh Cox</t>
  </si>
  <si>
    <t>Emma Beaman</t>
  </si>
  <si>
    <t>Imogen Humphries</t>
  </si>
  <si>
    <t>Amelia Geary</t>
  </si>
  <si>
    <t>Thomas Baines</t>
  </si>
  <si>
    <t>Maison Walker</t>
  </si>
  <si>
    <t>Boys 9 - 11</t>
  </si>
  <si>
    <t>Noah Briand</t>
  </si>
  <si>
    <t>Nathanial Shukla</t>
  </si>
  <si>
    <t>Theo Perry</t>
  </si>
  <si>
    <t>Boys 12 - 15</t>
  </si>
  <si>
    <t>Vault</t>
  </si>
  <si>
    <t>Bars</t>
  </si>
  <si>
    <t>Beam</t>
  </si>
  <si>
    <t>Floor</t>
  </si>
  <si>
    <t>Girls 5 - 7 Beginner</t>
  </si>
  <si>
    <t>Laura Kwiotek</t>
  </si>
  <si>
    <t>Jessica Chibge</t>
  </si>
  <si>
    <t>Daisy Clements</t>
  </si>
  <si>
    <t>Pixie Corbett</t>
  </si>
  <si>
    <t>Lila Gallinagh</t>
  </si>
  <si>
    <t>Wyre</t>
  </si>
  <si>
    <t>Safina Hemming</t>
  </si>
  <si>
    <t>Taylor-Grace Greaves</t>
  </si>
  <si>
    <t>Isal Swinburne</t>
  </si>
  <si>
    <t>Girls 8 - 9 Intermediates</t>
  </si>
  <si>
    <t>Girls 12 - 13 Begginer</t>
  </si>
  <si>
    <t>Angela Angelova</t>
  </si>
  <si>
    <t>Julia Mackiewicz</t>
  </si>
  <si>
    <t>Edie Hampshire</t>
  </si>
  <si>
    <t>Nelly Ellis</t>
  </si>
  <si>
    <t>Scarlett Jennings</t>
  </si>
  <si>
    <t>Girls 8 - 9 Beginner</t>
  </si>
  <si>
    <t>Bethany Garbett</t>
  </si>
  <si>
    <t>Orla Green</t>
  </si>
  <si>
    <t>Megan Armitt</t>
  </si>
  <si>
    <t>Sophie Dutton</t>
  </si>
  <si>
    <t>Hattie Hewlett</t>
  </si>
  <si>
    <t>Ellie Lewis</t>
  </si>
  <si>
    <t>Evelyn Nicholls</t>
  </si>
  <si>
    <t>Martha Fisher</t>
  </si>
  <si>
    <t>Mo-Gylity:- Red Team</t>
  </si>
  <si>
    <t>Mo-Gylity:- Green Team</t>
  </si>
  <si>
    <t>Mo-Gylity:- Yellow Team</t>
  </si>
  <si>
    <t>Lilli Wardle</t>
  </si>
  <si>
    <t>Maisie Stevens</t>
  </si>
  <si>
    <t>Oliva Darling</t>
  </si>
  <si>
    <t>Graace Simpson</t>
  </si>
  <si>
    <t>Felicity Don</t>
  </si>
  <si>
    <t>Caitlyn Carter</t>
  </si>
  <si>
    <t>Freya Hathaway</t>
  </si>
  <si>
    <t>Alicia Cornforth</t>
  </si>
  <si>
    <t>Summer Walsh</t>
  </si>
  <si>
    <t>Anna Waterhouse</t>
  </si>
  <si>
    <t>India Budding</t>
  </si>
  <si>
    <t>Amber Xafaris</t>
  </si>
  <si>
    <t>Daisy Goodwin</t>
  </si>
  <si>
    <t>Rosie Freeman</t>
  </si>
  <si>
    <t>Grace Talylor</t>
  </si>
  <si>
    <t>Girls 10 - 11 Beginner</t>
  </si>
  <si>
    <t>Mo-Gylity:- Purple</t>
  </si>
  <si>
    <t>Millie Russell</t>
  </si>
  <si>
    <t>Ruby Sadler</t>
  </si>
  <si>
    <t>Mo-Gylity:- Pink</t>
  </si>
  <si>
    <t>Ellie Boxall</t>
  </si>
  <si>
    <t>Faith Newman</t>
  </si>
  <si>
    <t>Elektra Robinson</t>
  </si>
  <si>
    <t>Evie Doughty</t>
  </si>
  <si>
    <t>Poppy Wade</t>
  </si>
  <si>
    <t>Fluer Higgs</t>
  </si>
  <si>
    <t>Mary Timmins</t>
  </si>
  <si>
    <t>Daisy Palmer</t>
  </si>
  <si>
    <t>Hannah Icke</t>
  </si>
  <si>
    <t>Adele Codrington</t>
  </si>
  <si>
    <t>Vanessa Kwiotek</t>
  </si>
  <si>
    <t>Esme Arens</t>
  </si>
  <si>
    <t>Sophie Owens</t>
  </si>
  <si>
    <t>Ebony Waldron</t>
  </si>
  <si>
    <t>Annie Williams</t>
  </si>
  <si>
    <t>Gracie-Lu Vineyard</t>
  </si>
  <si>
    <t>Girls 10 - 11 Intermediate</t>
  </si>
  <si>
    <t>Cera Byron</t>
  </si>
  <si>
    <t>Keira Staniforth</t>
  </si>
  <si>
    <t>Girls 10 - 11 Advanced</t>
  </si>
  <si>
    <t>Freya Mathers</t>
  </si>
  <si>
    <t xml:space="preserve">Boys 9 - 11 </t>
  </si>
  <si>
    <t>Wilson Stanley</t>
  </si>
  <si>
    <t>Sebastian Wilson</t>
  </si>
  <si>
    <t>Oscar De Hamel Turner</t>
  </si>
  <si>
    <t>Alex Kidner</t>
  </si>
  <si>
    <t>Amelia Rochfort</t>
  </si>
  <si>
    <t>Rosie Upton</t>
  </si>
  <si>
    <t>Evie Dutton</t>
  </si>
  <si>
    <t>Mo-Gylity:- Amber</t>
  </si>
  <si>
    <t>Matilda Wileman</t>
  </si>
  <si>
    <t>Fern Cassie</t>
  </si>
  <si>
    <t>Olivia Nardone</t>
  </si>
  <si>
    <t>Grace Wildman</t>
  </si>
  <si>
    <t>Mo-Gylity:- Orange</t>
  </si>
  <si>
    <t>Mollie Beeton</t>
  </si>
  <si>
    <t>Rebekah Edwards</t>
  </si>
  <si>
    <t>Mollie-Mae Antenbring</t>
  </si>
  <si>
    <t>Eloise Walker</t>
  </si>
  <si>
    <t>Martha Adler</t>
  </si>
  <si>
    <t>Katie White</t>
  </si>
  <si>
    <t>Lexie Holmer</t>
  </si>
  <si>
    <t>Ruby Roe</t>
  </si>
  <si>
    <t>Eveyln Price</t>
  </si>
  <si>
    <t>Isabelle Thorn</t>
  </si>
  <si>
    <t>Emily Widdowson</t>
  </si>
  <si>
    <t>Lottie Jackson</t>
  </si>
  <si>
    <t>Sophie Faulkner</t>
  </si>
  <si>
    <t>Dasy Munday</t>
  </si>
  <si>
    <t>Michael Anstey</t>
  </si>
  <si>
    <t>James Burford</t>
  </si>
  <si>
    <t>Oliver Cartwright</t>
  </si>
  <si>
    <t>Girls 12 - 13 Intermediates</t>
  </si>
  <si>
    <t>Naz Lord</t>
  </si>
  <si>
    <t>Chlow Owen</t>
  </si>
  <si>
    <t>Isobelle Jackson</t>
  </si>
  <si>
    <t>Emma Greenway</t>
  </si>
  <si>
    <t>Lottie Waite</t>
  </si>
  <si>
    <t>Sophie Madeley</t>
  </si>
  <si>
    <t>Alicia Needham-Gray</t>
  </si>
  <si>
    <t>Coni Bond</t>
  </si>
  <si>
    <t>Leah Hathaway</t>
  </si>
  <si>
    <t>Lara Hodgekins</t>
  </si>
  <si>
    <t>Lexie Griffiths</t>
  </si>
  <si>
    <t>Minnie Golder</t>
  </si>
  <si>
    <t>Piper Rushby</t>
  </si>
  <si>
    <t>Girls 14+ Advanced</t>
  </si>
  <si>
    <t>Leilani Main</t>
  </si>
  <si>
    <t>Matilda Mulchahy</t>
  </si>
  <si>
    <t>Millie Crawford</t>
  </si>
  <si>
    <t>Girls 12 - 13 Advanced</t>
  </si>
  <si>
    <t>Isabelle Abel</t>
  </si>
  <si>
    <t>Danielle Watson</t>
  </si>
  <si>
    <t>Maddison Fuel</t>
  </si>
  <si>
    <t>Ella-Rose Beasley</t>
  </si>
  <si>
    <t>Elliot-May Smith</t>
  </si>
  <si>
    <t>Megan Griffiths</t>
  </si>
  <si>
    <t>Olivia Gavin</t>
  </si>
  <si>
    <t>Chloe Eccleston</t>
  </si>
  <si>
    <t>Girls 14+ Intermediate</t>
  </si>
  <si>
    <t>Ellie-Mae Tonnero</t>
  </si>
  <si>
    <t>Lildh Campbell</t>
  </si>
  <si>
    <t>Amelie Taylor</t>
  </si>
  <si>
    <t>Rebecca Venables</t>
  </si>
  <si>
    <t>Megan Lown</t>
  </si>
  <si>
    <t>Mia Harris</t>
  </si>
  <si>
    <t>Esme Bains</t>
  </si>
  <si>
    <t>Katie Shephard</t>
  </si>
  <si>
    <t>Ella Campbell</t>
  </si>
  <si>
    <t>Boys 16 +</t>
  </si>
  <si>
    <t>Mo-Gylity:- Blue</t>
  </si>
  <si>
    <t>Stella Iannaccone</t>
  </si>
  <si>
    <t>Iona Martin</t>
  </si>
  <si>
    <t>Chelsea Wassell</t>
  </si>
  <si>
    <t>VAULT</t>
  </si>
  <si>
    <t>BARS</t>
  </si>
  <si>
    <t>FLOOR</t>
  </si>
  <si>
    <t xml:space="preserve">VAULT </t>
  </si>
  <si>
    <t>BEAM A</t>
  </si>
  <si>
    <t>BEAM B</t>
  </si>
  <si>
    <t>ROTATION ORDER:- Vault,Bars,Beam,Floor</t>
  </si>
  <si>
    <t>Girls 12 - 13 Intermediate</t>
  </si>
  <si>
    <t xml:space="preserve">VAULT (A) </t>
  </si>
  <si>
    <t>All Starz (R2)</t>
  </si>
  <si>
    <t>Jenna Warner</t>
  </si>
  <si>
    <t>Lois Crawford</t>
  </si>
  <si>
    <t>Rosalie Williams</t>
  </si>
  <si>
    <t>Sadie Ellis</t>
  </si>
  <si>
    <t>Poppy James</t>
  </si>
  <si>
    <t>Lottie Andrew</t>
  </si>
  <si>
    <t>Erin  Mcdonald</t>
  </si>
  <si>
    <t>Artistic</t>
  </si>
  <si>
    <t>Flics:- Black</t>
  </si>
  <si>
    <t>Flics:- Silver</t>
  </si>
  <si>
    <t>Wyre Forest:- Pink</t>
  </si>
  <si>
    <t>Wyre Forest:- Turquiose</t>
  </si>
  <si>
    <t>Wyre Forest:- Green</t>
  </si>
  <si>
    <t>Wyre Forest:- Purple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</si>
</sst>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5" x14ac:knownFonts="1">
    <font>
      <sz val="11"/>
      <color theme="1"/>
      <name val="Calibri"/>
      <family val="2"/>
      <scheme val="minor"/>
    </font>
    <font>
      <b/>
      <u/>
      <sz val="2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i/>
      <sz val="36"/>
      <color theme="1"/>
      <name val="Times New Roman"/>
      <family val="1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50">
    <xf numFmtId="0" fontId="0" fillId="0" borderId="0" xfId="0"/>
    <xf numFmtId="0" fontId="3" fillId="0" borderId="0" xfId="0" applyFont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2" fontId="2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5" xfId="0" applyFont="1" applyBorder="1"/>
    <xf numFmtId="0" fontId="5" fillId="0" borderId="7" xfId="0" applyFont="1" applyBorder="1" applyAlignment="1">
      <alignment horizontal="right"/>
    </xf>
    <xf numFmtId="2" fontId="3" fillId="0" borderId="8" xfId="0" applyNumberFormat="1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3" xfId="0" applyFont="1" applyBorder="1"/>
    <xf numFmtId="0" fontId="5" fillId="0" borderId="0" xfId="0" applyFont="1" applyAlignment="1">
      <alignment horizontal="right"/>
    </xf>
    <xf numFmtId="0" fontId="2" fillId="0" borderId="4" xfId="0" applyFont="1" applyBorder="1"/>
    <xf numFmtId="2" fontId="2" fillId="0" borderId="9" xfId="0" applyNumberFormat="1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2" fontId="8" fillId="0" borderId="24" xfId="0" applyNumberFormat="1" applyFont="1" applyBorder="1" applyAlignment="1">
      <alignment horizontal="center"/>
    </xf>
    <xf numFmtId="0" fontId="10" fillId="6" borderId="9" xfId="1" applyFill="1" applyBorder="1" applyAlignment="1">
      <alignment horizontal="left" vertical="center"/>
    </xf>
    <xf numFmtId="164" fontId="2" fillId="0" borderId="12" xfId="0" applyNumberFormat="1" applyFont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0" fontId="0" fillId="6" borderId="9" xfId="0" applyFill="1" applyBorder="1" applyAlignment="1">
      <alignment horizontal="left" vertical="center"/>
    </xf>
    <xf numFmtId="0" fontId="7" fillId="6" borderId="9" xfId="0" applyFont="1" applyFill="1" applyBorder="1"/>
    <xf numFmtId="0" fontId="0" fillId="0" borderId="9" xfId="0" applyBorder="1"/>
    <xf numFmtId="0" fontId="9" fillId="0" borderId="0" xfId="0" applyFont="1"/>
    <xf numFmtId="0" fontId="5" fillId="0" borderId="4" xfId="0" applyFont="1" applyBorder="1" applyAlignment="1">
      <alignment horizontal="center"/>
    </xf>
    <xf numFmtId="0" fontId="7" fillId="0" borderId="9" xfId="0" applyFont="1" applyBorder="1"/>
    <xf numFmtId="0" fontId="6" fillId="0" borderId="16" xfId="0" applyFont="1" applyBorder="1" applyAlignment="1">
      <alignment horizontal="center"/>
    </xf>
    <xf numFmtId="0" fontId="2" fillId="0" borderId="28" xfId="0" applyFont="1" applyBorder="1"/>
    <xf numFmtId="0" fontId="5" fillId="0" borderId="17" xfId="0" applyFont="1" applyBorder="1" applyAlignment="1">
      <alignment horizontal="right"/>
    </xf>
    <xf numFmtId="2" fontId="8" fillId="0" borderId="3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10" fillId="0" borderId="9" xfId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2" fontId="3" fillId="0" borderId="4" xfId="0" applyNumberFormat="1" applyFont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/>
    </xf>
    <xf numFmtId="0" fontId="3" fillId="5" borderId="19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2" fontId="3" fillId="0" borderId="29" xfId="0" applyNumberFormat="1" applyFont="1" applyBorder="1" applyAlignment="1">
      <alignment horizontal="center"/>
    </xf>
    <xf numFmtId="2" fontId="2" fillId="0" borderId="0" xfId="0" applyNumberFormat="1" applyFont="1"/>
    <xf numFmtId="0" fontId="0" fillId="0" borderId="9" xfId="0" applyBorder="1" applyAlignment="1">
      <alignment vertical="center"/>
    </xf>
    <xf numFmtId="164" fontId="2" fillId="0" borderId="9" xfId="0" applyNumberFormat="1" applyFont="1" applyBorder="1" applyAlignment="1">
      <alignment horizontal="center"/>
    </xf>
    <xf numFmtId="0" fontId="10" fillId="0" borderId="9" xfId="1" applyBorder="1" applyAlignment="1">
      <alignment vertical="center"/>
    </xf>
    <xf numFmtId="0" fontId="3" fillId="3" borderId="12" xfId="0" applyFont="1" applyFill="1" applyBorder="1"/>
    <xf numFmtId="0" fontId="3" fillId="3" borderId="11" xfId="0" applyFont="1" applyFill="1" applyBorder="1"/>
    <xf numFmtId="0" fontId="3" fillId="3" borderId="13" xfId="0" applyFont="1" applyFill="1" applyBorder="1"/>
    <xf numFmtId="0" fontId="3" fillId="3" borderId="18" xfId="0" applyFont="1" applyFill="1" applyBorder="1" applyAlignment="1">
      <alignment horizontal="left"/>
    </xf>
    <xf numFmtId="0" fontId="11" fillId="4" borderId="12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12" fillId="0" borderId="9" xfId="0" applyFont="1" applyBorder="1"/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5" borderId="12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3" fillId="5" borderId="16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9" fillId="0" borderId="0" xfId="0" applyFont="1" applyBorder="1"/>
    <xf numFmtId="0" fontId="2" fillId="0" borderId="0" xfId="0" applyFont="1" applyBorder="1"/>
    <xf numFmtId="0" fontId="5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2" fontId="2" fillId="0" borderId="7" xfId="0" applyNumberFormat="1" applyFont="1" applyBorder="1"/>
    <xf numFmtId="0" fontId="2" fillId="0" borderId="7" xfId="0" applyFont="1" applyBorder="1"/>
    <xf numFmtId="0" fontId="2" fillId="0" borderId="36" xfId="0" applyFont="1" applyBorder="1"/>
    <xf numFmtId="2" fontId="2" fillId="0" borderId="0" xfId="0" applyNumberFormat="1" applyFont="1" applyBorder="1"/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2" fontId="2" fillId="0" borderId="5" xfId="0" applyNumberFormat="1" applyFont="1" applyBorder="1"/>
    <xf numFmtId="0" fontId="3" fillId="3" borderId="12" xfId="0" applyFont="1" applyFill="1" applyBorder="1" applyAlignment="1"/>
    <xf numFmtId="0" fontId="3" fillId="3" borderId="11" xfId="0" applyFont="1" applyFill="1" applyBorder="1" applyAlignment="1"/>
    <xf numFmtId="0" fontId="3" fillId="3" borderId="13" xfId="0" applyFont="1" applyFill="1" applyBorder="1" applyAlignment="1"/>
    <xf numFmtId="0" fontId="0" fillId="0" borderId="3" xfId="0" applyBorder="1"/>
    <xf numFmtId="0" fontId="0" fillId="0" borderId="5" xfId="0" applyBorder="1"/>
    <xf numFmtId="2" fontId="2" fillId="7" borderId="9" xfId="0" applyNumberFormat="1" applyFont="1" applyFill="1" applyBorder="1" applyAlignment="1">
      <alignment horizontal="center"/>
    </xf>
    <xf numFmtId="2" fontId="8" fillId="2" borderId="17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vertical="center"/>
    </xf>
    <xf numFmtId="2" fontId="2" fillId="0" borderId="9" xfId="0" applyNumberFormat="1" applyFont="1" applyFill="1" applyBorder="1" applyAlignment="1">
      <alignment horizontal="center"/>
    </xf>
    <xf numFmtId="0" fontId="0" fillId="0" borderId="9" xfId="0" applyFill="1" applyBorder="1"/>
    <xf numFmtId="164" fontId="2" fillId="0" borderId="9" xfId="0" applyNumberFormat="1" applyFon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32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67"/>
  <sheetViews>
    <sheetView tabSelected="1" topLeftCell="A43" zoomScale="75" zoomScaleNormal="85" workbookViewId="0">
      <selection activeCell="K36" sqref="K36"/>
    </sheetView>
  </sheetViews>
  <sheetFormatPr defaultColWidth="9.109375" defaultRowHeight="13.8" x14ac:dyDescent="0.25"/>
  <cols>
    <col min="1" max="1" width="13" style="17" customWidth="1"/>
    <col min="2" max="2" width="21.44140625" style="17" bestFit="1" customWidth="1"/>
    <col min="3" max="3" width="9.109375" style="17"/>
    <col min="4" max="4" width="7.44140625" style="17" bestFit="1" customWidth="1"/>
    <col min="5" max="5" width="9.109375" style="17"/>
    <col min="6" max="6" width="6.109375" style="17" bestFit="1" customWidth="1"/>
    <col min="7" max="8" width="9.109375" style="17"/>
    <col min="9" max="10" width="8.5546875" style="17" customWidth="1"/>
    <col min="11" max="11" width="9.109375" style="17"/>
    <col min="12" max="12" width="23.33203125" style="17" bestFit="1" customWidth="1"/>
    <col min="13" max="13" width="7.44140625" style="17" bestFit="1" customWidth="1"/>
    <col min="14" max="18" width="9.109375" style="17"/>
    <col min="19" max="19" width="22.21875" style="17" bestFit="1" customWidth="1"/>
    <col min="20" max="16384" width="9.109375" style="17"/>
  </cols>
  <sheetData>
    <row r="1" spans="1:25" x14ac:dyDescent="0.25">
      <c r="A1" s="78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25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25" ht="23.4" thickBot="1" x14ac:dyDescent="0.35">
      <c r="B3" s="1"/>
      <c r="G3" s="18"/>
    </row>
    <row r="4" spans="1:25" ht="14.4" thickBot="1" x14ac:dyDescent="0.3">
      <c r="A4" s="124" t="s">
        <v>73</v>
      </c>
      <c r="B4" s="125"/>
      <c r="C4" s="125"/>
      <c r="D4" s="125"/>
      <c r="E4" s="125"/>
      <c r="F4" s="125"/>
      <c r="G4" s="126"/>
      <c r="K4" s="75" t="s">
        <v>90</v>
      </c>
      <c r="L4" s="76"/>
      <c r="M4" s="76"/>
      <c r="N4" s="76"/>
      <c r="O4" s="76"/>
      <c r="P4" s="76"/>
      <c r="Q4" s="77"/>
      <c r="S4" s="130" t="s">
        <v>73</v>
      </c>
      <c r="T4" s="131"/>
      <c r="U4" s="131"/>
      <c r="V4" s="131"/>
      <c r="W4" s="131"/>
      <c r="X4" s="131"/>
      <c r="Y4" s="132"/>
    </row>
    <row r="5" spans="1:25" ht="15.6" x14ac:dyDescent="0.3">
      <c r="A5" s="53" t="s">
        <v>16</v>
      </c>
      <c r="B5" s="54"/>
      <c r="C5" s="54"/>
      <c r="D5" s="54"/>
      <c r="E5" s="54"/>
      <c r="F5" s="54"/>
      <c r="G5" s="55"/>
      <c r="K5" s="64" t="s">
        <v>99</v>
      </c>
      <c r="L5" s="65"/>
      <c r="M5" s="65"/>
      <c r="N5" s="65"/>
      <c r="O5" s="65"/>
      <c r="P5" s="65"/>
      <c r="Q5" s="66"/>
      <c r="S5" s="22" t="str">
        <f>A5</f>
        <v>All Starz</v>
      </c>
      <c r="T5" s="120">
        <f>G12</f>
        <v>101.85000000000001</v>
      </c>
      <c r="U5" s="113"/>
      <c r="V5" s="113"/>
      <c r="W5" s="113"/>
      <c r="X5" s="113"/>
      <c r="Y5" s="24"/>
    </row>
    <row r="6" spans="1:25" ht="15" thickBot="1" x14ac:dyDescent="0.35">
      <c r="A6" s="19" t="s">
        <v>21</v>
      </c>
      <c r="B6" s="20" t="s">
        <v>20</v>
      </c>
      <c r="C6" s="20" t="s">
        <v>69</v>
      </c>
      <c r="D6" s="20" t="s">
        <v>70</v>
      </c>
      <c r="E6" s="20" t="s">
        <v>71</v>
      </c>
      <c r="F6" s="20" t="s">
        <v>72</v>
      </c>
      <c r="G6" s="21" t="s">
        <v>19</v>
      </c>
      <c r="K6" s="19" t="s">
        <v>21</v>
      </c>
      <c r="L6" s="20" t="s">
        <v>20</v>
      </c>
      <c r="M6" s="20" t="s">
        <v>69</v>
      </c>
      <c r="N6" s="20" t="s">
        <v>70</v>
      </c>
      <c r="O6" s="20" t="s">
        <v>71</v>
      </c>
      <c r="P6" s="20" t="s">
        <v>72</v>
      </c>
      <c r="Q6" s="37" t="s">
        <v>19</v>
      </c>
      <c r="S6" s="14" t="str">
        <f>A16</f>
        <v>Wyre</v>
      </c>
      <c r="T6" s="117">
        <f>G23</f>
        <v>103.75</v>
      </c>
      <c r="U6" s="118"/>
      <c r="V6" s="118"/>
      <c r="W6" s="118"/>
      <c r="X6" s="118"/>
      <c r="Y6" s="119"/>
    </row>
    <row r="7" spans="1:25" ht="15.6" x14ac:dyDescent="0.25">
      <c r="A7" s="29">
        <v>1</v>
      </c>
      <c r="B7" s="31" t="s">
        <v>74</v>
      </c>
      <c r="C7" s="30">
        <v>8.3000000000000007</v>
      </c>
      <c r="D7" s="11">
        <v>6.2</v>
      </c>
      <c r="E7" s="11">
        <v>8.5</v>
      </c>
      <c r="F7" s="12">
        <v>7.2</v>
      </c>
      <c r="G7" s="8">
        <f>SUM(C7:F7)</f>
        <v>30.2</v>
      </c>
      <c r="K7" s="13">
        <f>A44+1</f>
        <v>21</v>
      </c>
      <c r="L7" s="42" t="s">
        <v>91</v>
      </c>
      <c r="M7" s="11">
        <v>9.4</v>
      </c>
      <c r="N7" s="11">
        <v>9.3000000000000007</v>
      </c>
      <c r="O7" s="11">
        <v>7.5</v>
      </c>
      <c r="P7" s="11">
        <v>8.8000000000000007</v>
      </c>
      <c r="Q7" s="8">
        <f>SUM(M7:P7)</f>
        <v>35</v>
      </c>
    </row>
    <row r="8" spans="1:25" ht="16.2" thickBot="1" x14ac:dyDescent="0.3">
      <c r="A8" s="29">
        <f>A7+1</f>
        <v>2</v>
      </c>
      <c r="B8" s="31" t="s">
        <v>75</v>
      </c>
      <c r="C8" s="30">
        <v>8.5</v>
      </c>
      <c r="D8" s="11">
        <v>7.1</v>
      </c>
      <c r="E8" s="11">
        <v>8.9</v>
      </c>
      <c r="F8" s="12">
        <v>8.9</v>
      </c>
      <c r="G8" s="8">
        <f t="shared" ref="G8:G11" si="0">SUM(C8:F8)</f>
        <v>33.4</v>
      </c>
      <c r="K8" s="13">
        <f>K7+1</f>
        <v>22</v>
      </c>
      <c r="L8" s="42" t="s">
        <v>92</v>
      </c>
      <c r="M8" s="11">
        <v>9.5</v>
      </c>
      <c r="N8" s="11">
        <v>8.6</v>
      </c>
      <c r="O8" s="11">
        <v>7.6</v>
      </c>
      <c r="P8" s="11">
        <v>8.1999999999999993</v>
      </c>
      <c r="Q8" s="8">
        <f t="shared" ref="Q8:Q11" si="1">SUM(M8:P8)</f>
        <v>33.900000000000006</v>
      </c>
    </row>
    <row r="9" spans="1:25" ht="16.2" thickBot="1" x14ac:dyDescent="0.3">
      <c r="A9" s="29">
        <f t="shared" ref="A9:A11" si="2">A8+1</f>
        <v>3</v>
      </c>
      <c r="B9" s="31" t="s">
        <v>76</v>
      </c>
      <c r="C9" s="30">
        <v>8.4</v>
      </c>
      <c r="D9" s="11">
        <v>6.2</v>
      </c>
      <c r="E9" s="11">
        <v>8.1</v>
      </c>
      <c r="F9" s="11">
        <v>7.1</v>
      </c>
      <c r="G9" s="8">
        <f t="shared" si="0"/>
        <v>29.800000000000004</v>
      </c>
      <c r="K9" s="13">
        <f t="shared" ref="K9:K11" si="3">K8+1</f>
        <v>23</v>
      </c>
      <c r="L9" s="42" t="s">
        <v>93</v>
      </c>
      <c r="M9" s="11">
        <v>8.6</v>
      </c>
      <c r="N9" s="11">
        <v>9.1999999999999993</v>
      </c>
      <c r="O9" s="11">
        <v>6.9</v>
      </c>
      <c r="P9" s="11">
        <v>8.9</v>
      </c>
      <c r="Q9" s="8">
        <f t="shared" si="1"/>
        <v>33.599999999999994</v>
      </c>
      <c r="S9" s="121" t="s">
        <v>83</v>
      </c>
      <c r="T9" s="122"/>
      <c r="U9" s="122"/>
      <c r="V9" s="122"/>
      <c r="W9" s="122"/>
      <c r="X9" s="122"/>
      <c r="Y9" s="123"/>
    </row>
    <row r="10" spans="1:25" ht="16.2" thickBot="1" x14ac:dyDescent="0.35">
      <c r="A10" s="29">
        <f t="shared" si="2"/>
        <v>4</v>
      </c>
      <c r="B10" s="31" t="s">
        <v>77</v>
      </c>
      <c r="C10" s="30">
        <v>8.5500000000000007</v>
      </c>
      <c r="D10" s="11">
        <v>7.3</v>
      </c>
      <c r="E10" s="11">
        <v>8.8000000000000007</v>
      </c>
      <c r="F10" s="11">
        <v>9</v>
      </c>
      <c r="G10" s="8">
        <f t="shared" si="0"/>
        <v>33.650000000000006</v>
      </c>
      <c r="K10" s="13">
        <f t="shared" si="3"/>
        <v>24</v>
      </c>
      <c r="L10" s="36" t="s">
        <v>94</v>
      </c>
      <c r="M10" s="11">
        <v>9.35</v>
      </c>
      <c r="N10" s="11">
        <v>7.5</v>
      </c>
      <c r="O10" s="11">
        <v>7.8</v>
      </c>
      <c r="P10" s="11">
        <v>8.6999999999999993</v>
      </c>
      <c r="Q10" s="8">
        <f t="shared" si="1"/>
        <v>33.35</v>
      </c>
      <c r="S10" s="14" t="str">
        <f>A27</f>
        <v>Mo-Gylity</v>
      </c>
      <c r="T10" s="117">
        <f>G34</f>
        <v>101.15</v>
      </c>
      <c r="U10" s="118"/>
      <c r="V10" s="118"/>
      <c r="W10" s="118"/>
      <c r="X10" s="118"/>
      <c r="Y10" s="119"/>
    </row>
    <row r="11" spans="1:25" ht="16.2" thickBot="1" x14ac:dyDescent="0.35">
      <c r="A11" s="29">
        <f t="shared" si="2"/>
        <v>5</v>
      </c>
      <c r="B11" s="32" t="s">
        <v>78</v>
      </c>
      <c r="C11" s="30">
        <v>8.3000000000000007</v>
      </c>
      <c r="D11" s="11">
        <v>8.1999999999999993</v>
      </c>
      <c r="E11" s="11">
        <v>9.4</v>
      </c>
      <c r="F11" s="11">
        <v>8.8000000000000007</v>
      </c>
      <c r="G11" s="8">
        <f t="shared" si="0"/>
        <v>34.700000000000003</v>
      </c>
      <c r="K11" s="13">
        <f t="shared" si="3"/>
        <v>25</v>
      </c>
      <c r="L11" s="36"/>
      <c r="M11" s="11"/>
      <c r="N11" s="11"/>
      <c r="O11" s="11"/>
      <c r="P11" s="11"/>
      <c r="Q11" s="41">
        <f t="shared" si="1"/>
        <v>0</v>
      </c>
    </row>
    <row r="12" spans="1:25" ht="16.2" thickBot="1" x14ac:dyDescent="0.35">
      <c r="A12" s="14"/>
      <c r="B12" s="15" t="s">
        <v>18</v>
      </c>
      <c r="C12" s="9">
        <f>LARGE(C7:C11,1)+ LARGE(C7:C11,2)+ LARGE(C7:C11,3)</f>
        <v>25.450000000000003</v>
      </c>
      <c r="D12" s="9">
        <f>LARGE(D7:D11,1)+ LARGE(D7:D11,2)+ LARGE(D7:D11,3)</f>
        <v>22.6</v>
      </c>
      <c r="E12" s="9">
        <f>LARGE(E7:E11,1)+ LARGE(E7:E11,2)+ LARGE(E7:E11,3)</f>
        <v>27.1</v>
      </c>
      <c r="F12" s="9">
        <f>LARGE(F7:F11,1)+ LARGE(F7:F11,2)+ LARGE(F7:F11,3)</f>
        <v>26.7</v>
      </c>
      <c r="G12" s="16">
        <f>SUM(C12:F12)</f>
        <v>101.85000000000001</v>
      </c>
      <c r="K12" s="38"/>
      <c r="L12" s="39" t="s">
        <v>18</v>
      </c>
      <c r="M12" s="9">
        <f>LARGE(M7:M11,1)+ LARGE(M7:M11,2)+ LARGE(M7:M11,3)</f>
        <v>28.25</v>
      </c>
      <c r="N12" s="9">
        <f>LARGE(N7:N11,1)+ LARGE(N7:N11,2)+ LARGE(N7:N11,3)</f>
        <v>27.1</v>
      </c>
      <c r="O12" s="9">
        <f>LARGE(O7:O11,1)+ LARGE(O7:O11,2)+ LARGE(O7:O11,3)</f>
        <v>22.9</v>
      </c>
      <c r="P12" s="40">
        <f>LARGE(P7:P11,1)+ LARGE(P7:P11,2)+ LARGE(P7:P11,3)</f>
        <v>26.400000000000002</v>
      </c>
      <c r="Q12" s="16">
        <f>SUM(M12:P12)</f>
        <v>104.65</v>
      </c>
    </row>
    <row r="13" spans="1:25" x14ac:dyDescent="0.25">
      <c r="A13" s="22"/>
      <c r="B13" s="34"/>
      <c r="F13" s="23"/>
      <c r="G13" s="35"/>
      <c r="K13" s="22"/>
      <c r="Q13" s="24"/>
      <c r="S13" s="79" t="s">
        <v>84</v>
      </c>
      <c r="T13" s="80"/>
      <c r="U13" s="80"/>
      <c r="V13" s="80"/>
      <c r="W13" s="80"/>
      <c r="X13" s="80"/>
      <c r="Y13" s="81"/>
    </row>
    <row r="14" spans="1:25" ht="14.4" thickBot="1" x14ac:dyDescent="0.3">
      <c r="A14" s="22"/>
      <c r="G14" s="24"/>
      <c r="K14" s="22"/>
      <c r="Q14" s="24"/>
      <c r="S14" s="14" t="str">
        <f>A38</f>
        <v>All Starz</v>
      </c>
      <c r="T14" s="117">
        <f>G45</f>
        <v>116.65</v>
      </c>
      <c r="U14" s="118"/>
      <c r="V14" s="118"/>
      <c r="W14" s="118"/>
      <c r="X14" s="118"/>
      <c r="Y14" s="119"/>
    </row>
    <row r="15" spans="1:25" x14ac:dyDescent="0.25">
      <c r="A15" s="124" t="s">
        <v>73</v>
      </c>
      <c r="B15" s="125"/>
      <c r="C15" s="125"/>
      <c r="D15" s="125"/>
      <c r="E15" s="125"/>
      <c r="F15" s="125"/>
      <c r="G15" s="126"/>
      <c r="K15" s="75" t="s">
        <v>90</v>
      </c>
      <c r="L15" s="76"/>
      <c r="M15" s="76"/>
      <c r="N15" s="76"/>
      <c r="O15" s="76"/>
      <c r="P15" s="76"/>
      <c r="Q15" s="77"/>
    </row>
    <row r="16" spans="1:25" ht="16.2" thickBot="1" x14ac:dyDescent="0.35">
      <c r="A16" s="45" t="s">
        <v>79</v>
      </c>
      <c r="B16" s="46"/>
      <c r="C16" s="46"/>
      <c r="D16" s="46"/>
      <c r="E16" s="46"/>
      <c r="F16" s="46"/>
      <c r="G16" s="47"/>
      <c r="K16" s="5" t="s">
        <v>100</v>
      </c>
      <c r="L16" s="6"/>
      <c r="M16" s="6"/>
      <c r="N16" s="6"/>
      <c r="O16" s="6"/>
      <c r="P16" s="6"/>
      <c r="Q16" s="7"/>
    </row>
    <row r="17" spans="1:25" ht="15" thickBot="1" x14ac:dyDescent="0.35">
      <c r="A17" s="19" t="s">
        <v>21</v>
      </c>
      <c r="B17" s="20" t="s">
        <v>20</v>
      </c>
      <c r="C17" s="20" t="s">
        <v>69</v>
      </c>
      <c r="D17" s="20" t="s">
        <v>70</v>
      </c>
      <c r="E17" s="20" t="s">
        <v>71</v>
      </c>
      <c r="F17" s="20" t="s">
        <v>72</v>
      </c>
      <c r="G17" s="21" t="s">
        <v>19</v>
      </c>
      <c r="K17" s="19" t="s">
        <v>21</v>
      </c>
      <c r="L17" s="20" t="s">
        <v>20</v>
      </c>
      <c r="M17" s="20" t="s">
        <v>69</v>
      </c>
      <c r="N17" s="20" t="s">
        <v>70</v>
      </c>
      <c r="O17" s="20" t="s">
        <v>71</v>
      </c>
      <c r="P17" s="20" t="s">
        <v>72</v>
      </c>
      <c r="Q17" s="21" t="s">
        <v>19</v>
      </c>
      <c r="S17" s="127" t="s">
        <v>90</v>
      </c>
      <c r="T17" s="128"/>
      <c r="U17" s="128"/>
      <c r="V17" s="128"/>
      <c r="W17" s="128"/>
      <c r="X17" s="128"/>
      <c r="Y17" s="129"/>
    </row>
    <row r="18" spans="1:25" ht="15.6" x14ac:dyDescent="0.25">
      <c r="A18" s="13">
        <f>A11+1</f>
        <v>6</v>
      </c>
      <c r="B18" s="28" t="s">
        <v>80</v>
      </c>
      <c r="C18" s="11">
        <v>8.6999999999999993</v>
      </c>
      <c r="D18" s="11">
        <v>8.8000000000000007</v>
      </c>
      <c r="E18" s="11">
        <v>9.1999999999999993</v>
      </c>
      <c r="F18" s="12">
        <v>10</v>
      </c>
      <c r="G18" s="8">
        <f>SUM(C18:F18)</f>
        <v>36.700000000000003</v>
      </c>
      <c r="K18" s="13">
        <f>K11+1</f>
        <v>26</v>
      </c>
      <c r="L18" s="43" t="s">
        <v>95</v>
      </c>
      <c r="M18" s="11">
        <v>9.6</v>
      </c>
      <c r="N18" s="11">
        <v>7.7</v>
      </c>
      <c r="O18" s="11">
        <v>8</v>
      </c>
      <c r="P18" s="12">
        <v>8.5</v>
      </c>
      <c r="Q18" s="8">
        <f>SUM(M18:P18)</f>
        <v>33.799999999999997</v>
      </c>
      <c r="S18" s="22" t="str">
        <f>K5</f>
        <v>Mo-Gylity:- Red Team</v>
      </c>
      <c r="T18" s="120">
        <f>Q12</f>
        <v>104.65</v>
      </c>
      <c r="U18" s="113"/>
      <c r="V18" s="113"/>
      <c r="W18" s="113"/>
      <c r="X18" s="113"/>
      <c r="Y18" s="24"/>
    </row>
    <row r="19" spans="1:25" ht="15.6" x14ac:dyDescent="0.25">
      <c r="A19" s="13">
        <f>A18+1</f>
        <v>7</v>
      </c>
      <c r="B19" s="28" t="s">
        <v>81</v>
      </c>
      <c r="C19" s="11">
        <v>8.85</v>
      </c>
      <c r="D19" s="11">
        <v>8.3000000000000007</v>
      </c>
      <c r="E19" s="11">
        <v>8.6999999999999993</v>
      </c>
      <c r="F19" s="12">
        <v>8.8000000000000007</v>
      </c>
      <c r="G19" s="8">
        <f t="shared" ref="G19:G22" si="4">SUM(C19:F19)</f>
        <v>34.65</v>
      </c>
      <c r="K19" s="13">
        <f>K18+1</f>
        <v>27</v>
      </c>
      <c r="L19" s="43" t="s">
        <v>96</v>
      </c>
      <c r="M19" s="11">
        <v>9.75</v>
      </c>
      <c r="N19" s="11">
        <v>7.6</v>
      </c>
      <c r="O19" s="11">
        <v>6.8</v>
      </c>
      <c r="P19" s="12">
        <v>8.8000000000000007</v>
      </c>
      <c r="Q19" s="8">
        <f t="shared" ref="Q19:Q22" si="5">SUM(M19:P19)</f>
        <v>32.950000000000003</v>
      </c>
      <c r="S19" s="22" t="str">
        <f>K16</f>
        <v>Mo-Gylity:- Green Team</v>
      </c>
      <c r="T19" s="120">
        <f>Q23</f>
        <v>103.5</v>
      </c>
      <c r="U19" s="113"/>
      <c r="V19" s="113"/>
      <c r="W19" s="113"/>
      <c r="X19" s="113"/>
      <c r="Y19" s="24"/>
    </row>
    <row r="20" spans="1:25" ht="15.6" x14ac:dyDescent="0.25">
      <c r="A20" s="13">
        <f t="shared" ref="A20:A22" si="6">A19+1</f>
        <v>8</v>
      </c>
      <c r="B20" s="28" t="s">
        <v>82</v>
      </c>
      <c r="C20" s="11">
        <v>8.6</v>
      </c>
      <c r="D20" s="11">
        <v>8.3000000000000007</v>
      </c>
      <c r="E20" s="11">
        <v>7.4</v>
      </c>
      <c r="F20" s="11">
        <v>8.1</v>
      </c>
      <c r="G20" s="8">
        <f t="shared" si="4"/>
        <v>32.4</v>
      </c>
      <c r="K20" s="13">
        <f t="shared" ref="K20:K22" si="7">K19+1</f>
        <v>28</v>
      </c>
      <c r="L20" s="43" t="s">
        <v>97</v>
      </c>
      <c r="M20" s="11">
        <v>9.5500000000000007</v>
      </c>
      <c r="N20" s="11">
        <v>9</v>
      </c>
      <c r="O20" s="11">
        <v>8.1</v>
      </c>
      <c r="P20" s="11">
        <v>8.8000000000000007</v>
      </c>
      <c r="Q20" s="8">
        <f t="shared" si="5"/>
        <v>35.450000000000003</v>
      </c>
      <c r="S20" s="22" t="str">
        <f>K27</f>
        <v>Mo-Gylity:- Yellow Team</v>
      </c>
      <c r="T20" s="120">
        <f>Q34</f>
        <v>99.350000000000009</v>
      </c>
      <c r="U20" s="113"/>
      <c r="V20" s="113"/>
      <c r="W20" s="113"/>
      <c r="X20" s="113"/>
      <c r="Y20" s="24"/>
    </row>
    <row r="21" spans="1:25" ht="15.6" x14ac:dyDescent="0.25">
      <c r="A21" s="13">
        <f t="shared" si="6"/>
        <v>9</v>
      </c>
      <c r="B21" s="28"/>
      <c r="C21" s="11"/>
      <c r="D21" s="11"/>
      <c r="E21" s="11"/>
      <c r="F21" s="11"/>
      <c r="G21" s="8">
        <f t="shared" si="4"/>
        <v>0</v>
      </c>
      <c r="K21" s="13">
        <f t="shared" si="7"/>
        <v>29</v>
      </c>
      <c r="L21" s="43" t="s">
        <v>98</v>
      </c>
      <c r="M21" s="11">
        <v>8.6</v>
      </c>
      <c r="N21" s="11">
        <v>8.6</v>
      </c>
      <c r="O21" s="11">
        <v>7.1</v>
      </c>
      <c r="P21" s="11">
        <v>8.1999999999999993</v>
      </c>
      <c r="Q21" s="8">
        <f t="shared" si="5"/>
        <v>32.5</v>
      </c>
      <c r="S21" s="22" t="str">
        <f>K38</f>
        <v>Wyre Forest</v>
      </c>
      <c r="T21" s="120">
        <f>Q45</f>
        <v>100.35</v>
      </c>
      <c r="U21" s="113"/>
      <c r="V21" s="113"/>
      <c r="W21" s="113"/>
      <c r="X21" s="113"/>
      <c r="Y21" s="24"/>
    </row>
    <row r="22" spans="1:25" ht="16.2" thickBot="1" x14ac:dyDescent="0.3">
      <c r="A22" s="13">
        <f t="shared" si="6"/>
        <v>10</v>
      </c>
      <c r="B22" s="28"/>
      <c r="C22" s="11"/>
      <c r="D22" s="11"/>
      <c r="E22" s="11"/>
      <c r="F22" s="11"/>
      <c r="G22" s="8">
        <f t="shared" si="4"/>
        <v>0</v>
      </c>
      <c r="K22" s="13">
        <f t="shared" si="7"/>
        <v>30</v>
      </c>
      <c r="L22" s="43"/>
      <c r="M22" s="11"/>
      <c r="N22" s="11"/>
      <c r="O22" s="11"/>
      <c r="P22" s="11"/>
      <c r="Q22" s="8">
        <f t="shared" si="5"/>
        <v>0</v>
      </c>
      <c r="S22" s="22" t="str">
        <f>K49</f>
        <v>Flics</v>
      </c>
      <c r="T22" s="120">
        <f>Q56</f>
        <v>99.8</v>
      </c>
      <c r="U22" s="113"/>
      <c r="V22" s="113"/>
      <c r="W22" s="113"/>
      <c r="X22" s="113"/>
      <c r="Y22" s="24"/>
    </row>
    <row r="23" spans="1:25" ht="16.2" thickBot="1" x14ac:dyDescent="0.35">
      <c r="A23" s="14"/>
      <c r="B23" s="15" t="s">
        <v>18</v>
      </c>
      <c r="C23" s="27">
        <f>LARGE(C18:C22,1)+ LARGE(C18:C22,2)+ LARGE(C18:C22,3)</f>
        <v>26.15</v>
      </c>
      <c r="D23" s="27">
        <f>LARGE(D18:D22,1)+ LARGE(D18:D22,2)+ LARGE(D18:D22,3)</f>
        <v>25.400000000000002</v>
      </c>
      <c r="E23" s="9">
        <f>LARGE(E18:E22,1)+ LARGE(E18:E22,2)+ LARGE(E18:E22,3)</f>
        <v>25.299999999999997</v>
      </c>
      <c r="F23" s="9">
        <f>LARGE(F18:F22,1)+ LARGE(F18:F22,2)+ LARGE(F18:F22,3)</f>
        <v>26.9</v>
      </c>
      <c r="G23" s="16">
        <f>SUM(C23:F23)</f>
        <v>103.75</v>
      </c>
      <c r="K23" s="14"/>
      <c r="L23" s="15" t="s">
        <v>18</v>
      </c>
      <c r="M23" s="9">
        <f>LARGE(M18:M22,1)+ LARGE(M18:M22,2)+ LARGE(M18:M22,3)</f>
        <v>28.900000000000002</v>
      </c>
      <c r="N23" s="9">
        <f>LARGE(N18:N22,1)+ LARGE(N18:N22,2)+ LARGE(N18:N22,3)</f>
        <v>25.3</v>
      </c>
      <c r="O23" s="9">
        <f>LARGE(O18:O22,1)+ LARGE(O18:O22,2)+ LARGE(O18:O22,3)</f>
        <v>23.200000000000003</v>
      </c>
      <c r="P23" s="9">
        <f>LARGE(P18:P22,1)+ LARGE(P18:P22,2)+ LARGE(P18:P22,3)</f>
        <v>26.1</v>
      </c>
      <c r="Q23" s="16">
        <f>SUM(M23:P23)</f>
        <v>103.5</v>
      </c>
      <c r="S23" s="14" t="str">
        <f>K60</f>
        <v>All Starz</v>
      </c>
      <c r="T23" s="117">
        <f>Q67</f>
        <v>103.35</v>
      </c>
      <c r="U23" s="118"/>
      <c r="V23" s="118"/>
      <c r="W23" s="118"/>
      <c r="X23" s="118"/>
      <c r="Y23" s="119"/>
    </row>
    <row r="24" spans="1:25" ht="15.6" x14ac:dyDescent="0.3">
      <c r="A24" s="22"/>
      <c r="B24" s="23"/>
      <c r="C24" s="10"/>
      <c r="D24" s="10"/>
      <c r="E24" s="10"/>
      <c r="F24" s="10"/>
      <c r="G24" s="24"/>
      <c r="K24" s="22"/>
      <c r="L24" s="23"/>
      <c r="M24" s="10"/>
      <c r="N24" s="10"/>
      <c r="O24" s="10"/>
      <c r="P24" s="10"/>
      <c r="Q24" s="44"/>
      <c r="T24" s="60"/>
    </row>
    <row r="25" spans="1:25" ht="16.2" thickBot="1" x14ac:dyDescent="0.35">
      <c r="A25" s="22"/>
      <c r="G25" s="24"/>
      <c r="K25" s="22"/>
      <c r="L25" s="23"/>
      <c r="M25" s="10"/>
      <c r="N25" s="10"/>
      <c r="O25" s="10"/>
      <c r="P25" s="10"/>
      <c r="Q25" s="44"/>
      <c r="T25" s="60"/>
    </row>
    <row r="26" spans="1:25" x14ac:dyDescent="0.25">
      <c r="A26" s="79" t="s">
        <v>83</v>
      </c>
      <c r="B26" s="80"/>
      <c r="C26" s="80"/>
      <c r="D26" s="80"/>
      <c r="E26" s="80"/>
      <c r="F26" s="80"/>
      <c r="G26" s="81"/>
      <c r="K26" s="75" t="s">
        <v>90</v>
      </c>
      <c r="L26" s="76"/>
      <c r="M26" s="76"/>
      <c r="N26" s="76"/>
      <c r="O26" s="76"/>
      <c r="P26" s="76"/>
      <c r="Q26" s="77"/>
      <c r="T26" s="60"/>
    </row>
    <row r="27" spans="1:25" ht="15.6" x14ac:dyDescent="0.3">
      <c r="A27" s="5" t="s">
        <v>17</v>
      </c>
      <c r="B27" s="6"/>
      <c r="C27" s="6"/>
      <c r="D27" s="6"/>
      <c r="E27" s="6"/>
      <c r="F27" s="6"/>
      <c r="G27" s="7"/>
      <c r="K27" s="5" t="s">
        <v>101</v>
      </c>
      <c r="L27" s="6"/>
      <c r="M27" s="6"/>
      <c r="N27" s="6"/>
      <c r="O27" s="6"/>
      <c r="P27" s="6"/>
      <c r="Q27" s="7"/>
    </row>
    <row r="28" spans="1:25" ht="14.4" x14ac:dyDescent="0.3">
      <c r="A28" s="19" t="s">
        <v>21</v>
      </c>
      <c r="B28" s="20" t="s">
        <v>20</v>
      </c>
      <c r="C28" s="20" t="s">
        <v>69</v>
      </c>
      <c r="D28" s="20" t="s">
        <v>70</v>
      </c>
      <c r="E28" s="20" t="s">
        <v>71</v>
      </c>
      <c r="F28" s="20" t="s">
        <v>72</v>
      </c>
      <c r="G28" s="21" t="s">
        <v>19</v>
      </c>
      <c r="K28" s="19" t="s">
        <v>21</v>
      </c>
      <c r="L28" s="20" t="s">
        <v>20</v>
      </c>
      <c r="M28" s="20" t="s">
        <v>69</v>
      </c>
      <c r="N28" s="20" t="s">
        <v>70</v>
      </c>
      <c r="O28" s="20" t="s">
        <v>71</v>
      </c>
      <c r="P28" s="20" t="s">
        <v>72</v>
      </c>
      <c r="Q28" s="21" t="s">
        <v>19</v>
      </c>
    </row>
    <row r="29" spans="1:25" ht="15.6" x14ac:dyDescent="0.25">
      <c r="A29" s="29">
        <f>A22+1</f>
        <v>11</v>
      </c>
      <c r="B29" s="28" t="s">
        <v>199</v>
      </c>
      <c r="C29" s="25">
        <v>8.4499999999999993</v>
      </c>
      <c r="D29" s="25">
        <v>8.3000000000000007</v>
      </c>
      <c r="E29" s="25">
        <v>6.1</v>
      </c>
      <c r="F29" s="26">
        <v>9.1</v>
      </c>
      <c r="G29" s="8">
        <f>SUM(C29:F29)</f>
        <v>31.950000000000003</v>
      </c>
      <c r="K29" s="13">
        <f>K22+1</f>
        <v>31</v>
      </c>
      <c r="L29" s="43"/>
      <c r="M29" s="11"/>
      <c r="N29" s="11"/>
      <c r="O29" s="11"/>
      <c r="P29" s="12"/>
      <c r="Q29" s="8">
        <f>SUM(M29:P29)</f>
        <v>0</v>
      </c>
    </row>
    <row r="30" spans="1:25" ht="15.6" x14ac:dyDescent="0.25">
      <c r="A30" s="29">
        <f>A29+1</f>
        <v>12</v>
      </c>
      <c r="B30" s="28" t="s">
        <v>48</v>
      </c>
      <c r="C30" s="25">
        <v>8.6999999999999993</v>
      </c>
      <c r="D30" s="25">
        <v>8.4</v>
      </c>
      <c r="E30" s="25">
        <v>8.5</v>
      </c>
      <c r="F30" s="26">
        <v>9.4</v>
      </c>
      <c r="G30" s="8">
        <f t="shared" ref="G30:G33" si="8">SUM(C30:F30)</f>
        <v>35</v>
      </c>
      <c r="K30" s="13">
        <f>K29+1</f>
        <v>32</v>
      </c>
      <c r="L30" s="43" t="s">
        <v>103</v>
      </c>
      <c r="M30" s="11">
        <v>9.5</v>
      </c>
      <c r="N30" s="11">
        <v>8.1</v>
      </c>
      <c r="O30" s="11">
        <v>7.4</v>
      </c>
      <c r="P30" s="12">
        <v>8.3000000000000007</v>
      </c>
      <c r="Q30" s="8">
        <f t="shared" ref="Q30:Q33" si="9">SUM(M30:P30)</f>
        <v>33.299999999999997</v>
      </c>
    </row>
    <row r="31" spans="1:25" ht="15.6" x14ac:dyDescent="0.25">
      <c r="A31" s="29">
        <f t="shared" ref="A31:A33" si="10">A30+1</f>
        <v>13</v>
      </c>
      <c r="B31" s="28" t="s">
        <v>200</v>
      </c>
      <c r="C31" s="25">
        <v>8.6</v>
      </c>
      <c r="D31" s="25">
        <v>8.1999999999999993</v>
      </c>
      <c r="E31" s="25">
        <v>7.5</v>
      </c>
      <c r="F31" s="26">
        <v>9.9</v>
      </c>
      <c r="G31" s="8">
        <f t="shared" si="8"/>
        <v>34.199999999999996</v>
      </c>
      <c r="K31" s="13">
        <f t="shared" ref="K31:K33" si="11">K30+1</f>
        <v>33</v>
      </c>
      <c r="L31" s="43" t="s">
        <v>104</v>
      </c>
      <c r="M31" s="11">
        <v>9.6</v>
      </c>
      <c r="N31" s="11">
        <v>7.1</v>
      </c>
      <c r="O31" s="11">
        <v>7.5</v>
      </c>
      <c r="P31" s="11">
        <v>9</v>
      </c>
      <c r="Q31" s="8">
        <f t="shared" si="9"/>
        <v>33.200000000000003</v>
      </c>
    </row>
    <row r="32" spans="1:25" ht="15.6" x14ac:dyDescent="0.25">
      <c r="A32" s="29">
        <f t="shared" si="10"/>
        <v>14</v>
      </c>
      <c r="B32" s="28"/>
      <c r="C32" s="25"/>
      <c r="D32" s="25"/>
      <c r="E32" s="25"/>
      <c r="F32" s="25"/>
      <c r="G32" s="8">
        <f t="shared" si="8"/>
        <v>0</v>
      </c>
      <c r="K32" s="13">
        <f t="shared" si="11"/>
        <v>34</v>
      </c>
      <c r="L32" s="43" t="s">
        <v>105</v>
      </c>
      <c r="M32" s="11">
        <v>8.65</v>
      </c>
      <c r="N32" s="11">
        <v>7.8</v>
      </c>
      <c r="O32" s="11">
        <v>7.8</v>
      </c>
      <c r="P32" s="11">
        <v>8.6</v>
      </c>
      <c r="Q32" s="8">
        <f t="shared" si="9"/>
        <v>32.85</v>
      </c>
    </row>
    <row r="33" spans="1:17" ht="16.2" thickBot="1" x14ac:dyDescent="0.3">
      <c r="A33" s="29">
        <f t="shared" si="10"/>
        <v>15</v>
      </c>
      <c r="B33" s="28"/>
      <c r="C33" s="25"/>
      <c r="D33" s="25"/>
      <c r="E33" s="25"/>
      <c r="F33" s="25"/>
      <c r="G33" s="8">
        <f t="shared" si="8"/>
        <v>0</v>
      </c>
      <c r="K33" s="13">
        <f t="shared" si="11"/>
        <v>35</v>
      </c>
      <c r="L33" s="43"/>
      <c r="M33" s="11"/>
      <c r="N33" s="11"/>
      <c r="O33" s="11"/>
      <c r="P33" s="11"/>
      <c r="Q33" s="8">
        <f t="shared" si="9"/>
        <v>0</v>
      </c>
    </row>
    <row r="34" spans="1:17" ht="16.2" thickBot="1" x14ac:dyDescent="0.35">
      <c r="A34" s="14"/>
      <c r="B34" s="15" t="s">
        <v>18</v>
      </c>
      <c r="C34" s="9">
        <f>LARGE(C29:C33,1)+ LARGE(C29:C33,2)+ LARGE(C29:C33,3)</f>
        <v>25.749999999999996</v>
      </c>
      <c r="D34" s="9">
        <f>LARGE(D29:D33,1)+ LARGE(D29:D33,2)+ LARGE(D29:D33,3)</f>
        <v>24.900000000000002</v>
      </c>
      <c r="E34" s="9">
        <f>LARGE(E29:E33,1)+ LARGE(E29:E33,2)+ LARGE(E29:E33,3)</f>
        <v>22.1</v>
      </c>
      <c r="F34" s="9">
        <f>LARGE(F29:F33,1)+ LARGE(F29:F33,2)+ LARGE(F29:F33,3)</f>
        <v>28.4</v>
      </c>
      <c r="G34" s="16">
        <f>SUM(C34:F34)</f>
        <v>101.15</v>
      </c>
      <c r="K34" s="14"/>
      <c r="L34" s="15" t="s">
        <v>18</v>
      </c>
      <c r="M34" s="9">
        <f>LARGE(M29:M33,1)+ LARGE(M29:M33,2)+ LARGE(M29:M33,3)</f>
        <v>27.75</v>
      </c>
      <c r="N34" s="9">
        <f>LARGE(N29:N33,1)+ LARGE(N29:N33,2)+ LARGE(N29:N33,3)</f>
        <v>23</v>
      </c>
      <c r="O34" s="9">
        <f>LARGE(O29:O33,1)+ LARGE(O29:O33,2)+ LARGE(O29:O33,3)</f>
        <v>22.700000000000003</v>
      </c>
      <c r="P34" s="9">
        <f>LARGE(P29:P33,1)+ LARGE(P29:P33,2)+ LARGE(P29:P33,3)</f>
        <v>25.900000000000002</v>
      </c>
      <c r="Q34" s="16">
        <f>SUM(M34:P34)</f>
        <v>99.350000000000009</v>
      </c>
    </row>
    <row r="35" spans="1:17" x14ac:dyDescent="0.25">
      <c r="K35" s="22"/>
      <c r="Q35" s="24"/>
    </row>
    <row r="36" spans="1:17" ht="14.4" thickBot="1" x14ac:dyDescent="0.3">
      <c r="K36" s="22"/>
      <c r="Q36" s="24"/>
    </row>
    <row r="37" spans="1:17" x14ac:dyDescent="0.25">
      <c r="A37" s="79" t="s">
        <v>84</v>
      </c>
      <c r="B37" s="80"/>
      <c r="C37" s="80"/>
      <c r="D37" s="80"/>
      <c r="E37" s="80"/>
      <c r="F37" s="80"/>
      <c r="G37" s="81"/>
      <c r="K37" s="75" t="s">
        <v>90</v>
      </c>
      <c r="L37" s="76"/>
      <c r="M37" s="76"/>
      <c r="N37" s="76"/>
      <c r="O37" s="76"/>
      <c r="P37" s="76"/>
      <c r="Q37" s="77"/>
    </row>
    <row r="38" spans="1:17" ht="15.6" x14ac:dyDescent="0.3">
      <c r="A38" s="53" t="s">
        <v>16</v>
      </c>
      <c r="B38" s="54"/>
      <c r="C38" s="54"/>
      <c r="D38" s="54"/>
      <c r="E38" s="54"/>
      <c r="F38" s="54"/>
      <c r="G38" s="55"/>
      <c r="K38" s="56" t="s">
        <v>41</v>
      </c>
      <c r="L38" s="57"/>
      <c r="M38" s="57"/>
      <c r="N38" s="57"/>
      <c r="O38" s="57"/>
      <c r="P38" s="57"/>
      <c r="Q38" s="58"/>
    </row>
    <row r="39" spans="1:17" ht="14.4" x14ac:dyDescent="0.3">
      <c r="A39" s="19" t="s">
        <v>21</v>
      </c>
      <c r="B39" s="20" t="s">
        <v>20</v>
      </c>
      <c r="C39" s="20" t="s">
        <v>69</v>
      </c>
      <c r="D39" s="20" t="s">
        <v>70</v>
      </c>
      <c r="E39" s="20" t="s">
        <v>71</v>
      </c>
      <c r="F39" s="20" t="s">
        <v>72</v>
      </c>
      <c r="G39" s="21" t="s">
        <v>19</v>
      </c>
      <c r="K39" s="19" t="s">
        <v>21</v>
      </c>
      <c r="L39" s="20" t="s">
        <v>20</v>
      </c>
      <c r="M39" s="20" t="s">
        <v>69</v>
      </c>
      <c r="N39" s="20" t="s">
        <v>70</v>
      </c>
      <c r="O39" s="20" t="s">
        <v>71</v>
      </c>
      <c r="P39" s="20" t="s">
        <v>72</v>
      </c>
      <c r="Q39" s="21" t="s">
        <v>19</v>
      </c>
    </row>
    <row r="40" spans="1:17" ht="14.4" x14ac:dyDescent="0.3">
      <c r="A40" s="29">
        <f>A33+1</f>
        <v>16</v>
      </c>
      <c r="B40" s="33" t="s">
        <v>85</v>
      </c>
      <c r="C40" s="25">
        <v>9.65</v>
      </c>
      <c r="D40" s="25">
        <v>9.6999999999999993</v>
      </c>
      <c r="E40" s="25">
        <v>9.8000000000000007</v>
      </c>
      <c r="F40" s="26">
        <f>9.8+0.5</f>
        <v>10.3</v>
      </c>
      <c r="G40" s="8">
        <f>SUM(C40:F40)</f>
        <v>39.450000000000003</v>
      </c>
      <c r="K40" s="13">
        <f>K33+1</f>
        <v>36</v>
      </c>
      <c r="L40" s="43" t="s">
        <v>106</v>
      </c>
      <c r="M40" s="11">
        <v>8.6999999999999993</v>
      </c>
      <c r="N40" s="11">
        <v>8.1999999999999993</v>
      </c>
      <c r="O40" s="11">
        <v>6.8</v>
      </c>
      <c r="P40" s="12">
        <v>9.3000000000000007</v>
      </c>
      <c r="Q40" s="8">
        <f>SUM(M40:P40)</f>
        <v>33</v>
      </c>
    </row>
    <row r="41" spans="1:17" ht="14.4" x14ac:dyDescent="0.3">
      <c r="A41" s="29">
        <f>A40+1</f>
        <v>17</v>
      </c>
      <c r="B41" s="33" t="s">
        <v>86</v>
      </c>
      <c r="C41" s="25">
        <v>9.75</v>
      </c>
      <c r="D41" s="25">
        <v>9.4</v>
      </c>
      <c r="E41" s="25">
        <v>9.6999999999999993</v>
      </c>
      <c r="F41" s="25">
        <f>9.5+0.3</f>
        <v>9.8000000000000007</v>
      </c>
      <c r="G41" s="8">
        <f t="shared" ref="G41:G44" si="12">SUM(C41:F41)</f>
        <v>38.65</v>
      </c>
      <c r="K41" s="13">
        <f>K40+1</f>
        <v>37</v>
      </c>
      <c r="L41" s="43" t="s">
        <v>107</v>
      </c>
      <c r="M41" s="11">
        <v>8.5500000000000007</v>
      </c>
      <c r="N41" s="11">
        <v>8</v>
      </c>
      <c r="O41" s="11">
        <v>7.8</v>
      </c>
      <c r="P41" s="12">
        <v>8.6</v>
      </c>
      <c r="Q41" s="8">
        <f t="shared" ref="Q41:Q44" si="13">SUM(M41:P41)</f>
        <v>32.950000000000003</v>
      </c>
    </row>
    <row r="42" spans="1:17" ht="14.4" x14ac:dyDescent="0.3">
      <c r="A42" s="29">
        <f t="shared" ref="A42:A44" si="14">A41+1</f>
        <v>18</v>
      </c>
      <c r="B42" s="33" t="s">
        <v>87</v>
      </c>
      <c r="C42" s="25">
        <v>9.35</v>
      </c>
      <c r="D42" s="25">
        <v>9.1</v>
      </c>
      <c r="E42" s="25">
        <v>7.1</v>
      </c>
      <c r="F42" s="25">
        <f>9.6+0.3</f>
        <v>9.9</v>
      </c>
      <c r="G42" s="8">
        <f t="shared" si="12"/>
        <v>35.449999999999996</v>
      </c>
      <c r="K42" s="13">
        <f t="shared" ref="K42:K44" si="15">K41+1</f>
        <v>38</v>
      </c>
      <c r="L42" s="43" t="s">
        <v>108</v>
      </c>
      <c r="M42" s="11">
        <v>8.4</v>
      </c>
      <c r="N42" s="11">
        <v>7.5</v>
      </c>
      <c r="O42" s="11">
        <v>7.3</v>
      </c>
      <c r="P42" s="11">
        <v>8.6</v>
      </c>
      <c r="Q42" s="8">
        <f t="shared" si="13"/>
        <v>31.799999999999997</v>
      </c>
    </row>
    <row r="43" spans="1:17" ht="14.4" x14ac:dyDescent="0.3">
      <c r="A43" s="29">
        <f t="shared" si="14"/>
        <v>19</v>
      </c>
      <c r="B43" s="33" t="s">
        <v>88</v>
      </c>
      <c r="C43" s="25">
        <v>9.75</v>
      </c>
      <c r="D43" s="25">
        <v>9.4</v>
      </c>
      <c r="E43" s="25">
        <v>9.5</v>
      </c>
      <c r="F43" s="25">
        <f>8.9+0.4</f>
        <v>9.3000000000000007</v>
      </c>
      <c r="G43" s="8">
        <f t="shared" si="12"/>
        <v>37.950000000000003</v>
      </c>
      <c r="K43" s="13">
        <f t="shared" si="15"/>
        <v>39</v>
      </c>
      <c r="L43" s="43" t="s">
        <v>109</v>
      </c>
      <c r="M43" s="11">
        <v>9.1</v>
      </c>
      <c r="N43" s="11">
        <v>9.3000000000000007</v>
      </c>
      <c r="O43" s="11">
        <v>6.5</v>
      </c>
      <c r="P43" s="11">
        <v>8.6999999999999993</v>
      </c>
      <c r="Q43" s="8">
        <f t="shared" si="13"/>
        <v>33.599999999999994</v>
      </c>
    </row>
    <row r="44" spans="1:17" ht="15" thickBot="1" x14ac:dyDescent="0.35">
      <c r="A44" s="29">
        <f t="shared" si="14"/>
        <v>20</v>
      </c>
      <c r="B44" s="33" t="s">
        <v>89</v>
      </c>
      <c r="C44" s="25">
        <v>9.1</v>
      </c>
      <c r="D44" s="25">
        <v>8.8000000000000007</v>
      </c>
      <c r="E44" s="25">
        <v>8.6</v>
      </c>
      <c r="F44" s="25">
        <f>9+0.3</f>
        <v>9.3000000000000007</v>
      </c>
      <c r="G44" s="8">
        <f t="shared" si="12"/>
        <v>35.799999999999997</v>
      </c>
      <c r="K44" s="13">
        <f t="shared" si="15"/>
        <v>40</v>
      </c>
      <c r="L44" s="43"/>
      <c r="M44" s="11"/>
      <c r="N44" s="11"/>
      <c r="O44" s="11"/>
      <c r="P44" s="11"/>
      <c r="Q44" s="8">
        <f t="shared" si="13"/>
        <v>0</v>
      </c>
    </row>
    <row r="45" spans="1:17" ht="16.2" thickBot="1" x14ac:dyDescent="0.35">
      <c r="A45" s="14"/>
      <c r="B45" s="15" t="s">
        <v>18</v>
      </c>
      <c r="C45" s="9">
        <f>LARGE(C40:C44,1)+ LARGE(C40:C44,2)+ LARGE(C40:C44,3)</f>
        <v>29.15</v>
      </c>
      <c r="D45" s="9">
        <f t="shared" ref="D45" si="16">LARGE(D40:D44,1)+ LARGE(D40:D44,2)+ LARGE(D40:D44,3)</f>
        <v>28.5</v>
      </c>
      <c r="E45" s="149">
        <f t="shared" ref="E45" si="17">LARGE(E40:E44,1)+ LARGE(E40:E44,2)+ LARGE(E40:E44,3)</f>
        <v>29</v>
      </c>
      <c r="F45" s="9">
        <f t="shared" ref="F45" si="18">LARGE(F40:F44,1)+ LARGE(F40:F44,2)+ LARGE(F40:F44,3)</f>
        <v>30.000000000000004</v>
      </c>
      <c r="G45" s="16">
        <f>SUM(C45:F45)</f>
        <v>116.65</v>
      </c>
      <c r="K45" s="14"/>
      <c r="L45" s="15" t="s">
        <v>18</v>
      </c>
      <c r="M45" s="9">
        <f>LARGE(M40:M44,1)+ LARGE(M40:M44,2)+ LARGE(M40:M44,3)</f>
        <v>26.349999999999998</v>
      </c>
      <c r="N45" s="9">
        <f>LARGE(N40:N44,1)+ LARGE(N40:N44,2)+ LARGE(N40:N44,3)</f>
        <v>25.5</v>
      </c>
      <c r="O45" s="9">
        <f>LARGE(O40:O44,1)+ LARGE(O40:O44,2)+ LARGE(O40:O44,3)</f>
        <v>21.9</v>
      </c>
      <c r="P45" s="9">
        <f>LARGE(P40:P44,1)+ LARGE(P40:P44,2)+ LARGE(P40:P44,3)</f>
        <v>26.6</v>
      </c>
      <c r="Q45" s="16">
        <f>SUM(M45:P45)</f>
        <v>100.35</v>
      </c>
    </row>
    <row r="46" spans="1:17" x14ac:dyDescent="0.25">
      <c r="A46" s="22"/>
      <c r="G46" s="24"/>
      <c r="K46" s="22"/>
      <c r="Q46" s="24"/>
    </row>
    <row r="47" spans="1:17" ht="15" thickBot="1" x14ac:dyDescent="0.35">
      <c r="A47"/>
      <c r="B47"/>
      <c r="C47"/>
      <c r="D47"/>
      <c r="E47"/>
      <c r="F47"/>
      <c r="G47"/>
      <c r="K47" s="22"/>
      <c r="Q47" s="24"/>
    </row>
    <row r="48" spans="1:17" ht="14.4" x14ac:dyDescent="0.3">
      <c r="A48"/>
      <c r="B48"/>
      <c r="C48"/>
      <c r="D48"/>
      <c r="E48"/>
      <c r="F48"/>
      <c r="G48"/>
      <c r="K48" s="75" t="s">
        <v>90</v>
      </c>
      <c r="L48" s="76"/>
      <c r="M48" s="76"/>
      <c r="N48" s="76"/>
      <c r="O48" s="76"/>
      <c r="P48" s="76"/>
      <c r="Q48" s="77"/>
    </row>
    <row r="49" spans="1:17" ht="15.6" x14ac:dyDescent="0.3">
      <c r="A49"/>
      <c r="B49"/>
      <c r="C49"/>
      <c r="D49"/>
      <c r="E49"/>
      <c r="F49"/>
      <c r="G49"/>
      <c r="K49" s="2" t="s">
        <v>0</v>
      </c>
      <c r="L49" s="3"/>
      <c r="M49" s="3"/>
      <c r="N49" s="3"/>
      <c r="O49" s="3"/>
      <c r="P49" s="3"/>
      <c r="Q49" s="4"/>
    </row>
    <row r="50" spans="1:17" ht="14.4" x14ac:dyDescent="0.3">
      <c r="A50"/>
      <c r="B50"/>
      <c r="C50"/>
      <c r="D50"/>
      <c r="E50"/>
      <c r="F50"/>
      <c r="G50"/>
      <c r="K50" s="19" t="s">
        <v>21</v>
      </c>
      <c r="L50" s="20" t="s">
        <v>20</v>
      </c>
      <c r="M50" s="20" t="s">
        <v>69</v>
      </c>
      <c r="N50" s="20" t="s">
        <v>70</v>
      </c>
      <c r="O50" s="20" t="s">
        <v>71</v>
      </c>
      <c r="P50" s="20" t="s">
        <v>72</v>
      </c>
      <c r="Q50" s="21" t="s">
        <v>19</v>
      </c>
    </row>
    <row r="51" spans="1:17" ht="14.4" x14ac:dyDescent="0.3">
      <c r="A51"/>
      <c r="B51"/>
      <c r="C51"/>
      <c r="D51"/>
      <c r="E51"/>
      <c r="F51"/>
      <c r="G51"/>
      <c r="K51" s="13">
        <f>K44+1</f>
        <v>41</v>
      </c>
      <c r="L51" s="43"/>
      <c r="M51" s="11"/>
      <c r="N51" s="11"/>
      <c r="O51" s="11"/>
      <c r="P51" s="12"/>
      <c r="Q51" s="8">
        <f>SUM(M51:P51)</f>
        <v>0</v>
      </c>
    </row>
    <row r="52" spans="1:17" ht="14.4" x14ac:dyDescent="0.3">
      <c r="A52"/>
      <c r="B52"/>
      <c r="C52"/>
      <c r="D52"/>
      <c r="E52"/>
      <c r="F52"/>
      <c r="G52"/>
      <c r="K52" s="13">
        <f>K51+1</f>
        <v>42</v>
      </c>
      <c r="L52" s="43" t="s">
        <v>46</v>
      </c>
      <c r="M52" s="11">
        <v>9.4</v>
      </c>
      <c r="N52" s="11">
        <v>7.5</v>
      </c>
      <c r="O52" s="11">
        <v>7.6</v>
      </c>
      <c r="P52" s="12">
        <v>8.9</v>
      </c>
      <c r="Q52" s="8">
        <f t="shared" ref="Q52:Q55" si="19">SUM(M52:P52)</f>
        <v>33.4</v>
      </c>
    </row>
    <row r="53" spans="1:17" ht="14.4" x14ac:dyDescent="0.3">
      <c r="A53"/>
      <c r="B53"/>
      <c r="C53"/>
      <c r="D53"/>
      <c r="E53"/>
      <c r="F53"/>
      <c r="G53"/>
      <c r="K53" s="13">
        <f t="shared" ref="K53:K55" si="20">K52+1</f>
        <v>43</v>
      </c>
      <c r="L53" s="43" t="s">
        <v>111</v>
      </c>
      <c r="M53" s="11">
        <v>8.8000000000000007</v>
      </c>
      <c r="N53" s="11">
        <v>7.3</v>
      </c>
      <c r="O53" s="11">
        <v>7</v>
      </c>
      <c r="P53" s="11">
        <v>8.4</v>
      </c>
      <c r="Q53" s="8">
        <f t="shared" si="19"/>
        <v>31.5</v>
      </c>
    </row>
    <row r="54" spans="1:17" ht="14.4" x14ac:dyDescent="0.3">
      <c r="A54"/>
      <c r="B54"/>
      <c r="C54"/>
      <c r="D54"/>
      <c r="E54"/>
      <c r="F54"/>
      <c r="G54"/>
      <c r="K54" s="13">
        <f t="shared" si="20"/>
        <v>44</v>
      </c>
      <c r="L54" s="43" t="s">
        <v>47</v>
      </c>
      <c r="M54" s="11">
        <v>9.1</v>
      </c>
      <c r="N54" s="11">
        <v>7.2</v>
      </c>
      <c r="O54" s="11">
        <v>8</v>
      </c>
      <c r="P54" s="11">
        <v>9.1999999999999993</v>
      </c>
      <c r="Q54" s="8">
        <f t="shared" si="19"/>
        <v>33.5</v>
      </c>
    </row>
    <row r="55" spans="1:17" ht="15" thickBot="1" x14ac:dyDescent="0.35">
      <c r="A55"/>
      <c r="B55"/>
      <c r="C55"/>
      <c r="D55"/>
      <c r="E55"/>
      <c r="F55"/>
      <c r="G55"/>
      <c r="K55" s="13">
        <f t="shared" si="20"/>
        <v>45</v>
      </c>
      <c r="L55" s="43" t="s">
        <v>32</v>
      </c>
      <c r="M55" s="11">
        <v>9.4</v>
      </c>
      <c r="N55" s="11">
        <v>6.5</v>
      </c>
      <c r="O55" s="11">
        <v>7.8</v>
      </c>
      <c r="P55" s="11">
        <v>8.4</v>
      </c>
      <c r="Q55" s="8">
        <f t="shared" si="19"/>
        <v>32.1</v>
      </c>
    </row>
    <row r="56" spans="1:17" ht="16.2" thickBot="1" x14ac:dyDescent="0.35">
      <c r="A56"/>
      <c r="B56"/>
      <c r="C56"/>
      <c r="D56"/>
      <c r="E56"/>
      <c r="F56"/>
      <c r="G56"/>
      <c r="K56" s="14"/>
      <c r="L56" s="15" t="s">
        <v>18</v>
      </c>
      <c r="M56" s="9">
        <f>LARGE(M51:M55,1)+ LARGE(M51:M55,2)+ LARGE(M51:M55,3)</f>
        <v>27.9</v>
      </c>
      <c r="N56" s="9">
        <f>LARGE(N51:N55,1)+ LARGE(N51:N55,2)+ LARGE(N51:N55,3)</f>
        <v>22</v>
      </c>
      <c r="O56" s="9">
        <f>LARGE(O51:O55,1)+ LARGE(O51:O55,2)+ LARGE(O51:O55,3)</f>
        <v>23.4</v>
      </c>
      <c r="P56" s="9">
        <f>LARGE(P51:P55,1)+ LARGE(P51:P55,2)+ LARGE(P51:P55,3)</f>
        <v>26.5</v>
      </c>
      <c r="Q56" s="16">
        <f>SUM(M56:P56)</f>
        <v>99.8</v>
      </c>
    </row>
    <row r="57" spans="1:17" x14ac:dyDescent="0.25">
      <c r="K57" s="22"/>
      <c r="Q57" s="24"/>
    </row>
    <row r="58" spans="1:17" ht="14.4" thickBot="1" x14ac:dyDescent="0.3">
      <c r="K58" s="22"/>
      <c r="Q58" s="24"/>
    </row>
    <row r="59" spans="1:17" x14ac:dyDescent="0.25">
      <c r="K59" s="75" t="s">
        <v>90</v>
      </c>
      <c r="L59" s="76"/>
      <c r="M59" s="76"/>
      <c r="N59" s="76"/>
      <c r="O59" s="76"/>
      <c r="P59" s="76"/>
      <c r="Q59" s="77"/>
    </row>
    <row r="60" spans="1:17" ht="15.6" x14ac:dyDescent="0.3">
      <c r="K60" s="53" t="s">
        <v>16</v>
      </c>
      <c r="L60" s="54"/>
      <c r="M60" s="54"/>
      <c r="N60" s="54"/>
      <c r="O60" s="54"/>
      <c r="P60" s="54"/>
      <c r="Q60" s="55"/>
    </row>
    <row r="61" spans="1:17" ht="14.4" x14ac:dyDescent="0.3">
      <c r="K61" s="19" t="s">
        <v>21</v>
      </c>
      <c r="L61" s="20" t="s">
        <v>20</v>
      </c>
      <c r="M61" s="20" t="s">
        <v>69</v>
      </c>
      <c r="N61" s="20" t="s">
        <v>70</v>
      </c>
      <c r="O61" s="20" t="s">
        <v>71</v>
      </c>
      <c r="P61" s="20" t="s">
        <v>72</v>
      </c>
      <c r="Q61" s="21" t="s">
        <v>19</v>
      </c>
    </row>
    <row r="62" spans="1:17" ht="14.4" x14ac:dyDescent="0.25">
      <c r="K62" s="13">
        <f>K55+1</f>
        <v>46</v>
      </c>
      <c r="L62" s="43" t="s">
        <v>112</v>
      </c>
      <c r="M62" s="11">
        <v>9.4</v>
      </c>
      <c r="N62" s="11">
        <v>8.4</v>
      </c>
      <c r="O62" s="11">
        <v>6.7</v>
      </c>
      <c r="P62" s="12">
        <f>8.9+0.3</f>
        <v>9.2000000000000011</v>
      </c>
      <c r="Q62" s="8">
        <f>SUM(M62:P62)</f>
        <v>33.700000000000003</v>
      </c>
    </row>
    <row r="63" spans="1:17" ht="14.4" x14ac:dyDescent="0.25">
      <c r="K63" s="13">
        <f>K62+1</f>
        <v>47</v>
      </c>
      <c r="L63" s="43" t="s">
        <v>113</v>
      </c>
      <c r="M63" s="11">
        <v>8.5</v>
      </c>
      <c r="N63" s="11">
        <v>9</v>
      </c>
      <c r="O63" s="11">
        <v>7</v>
      </c>
      <c r="P63" s="12">
        <f>7.4+0.1</f>
        <v>7.5</v>
      </c>
      <c r="Q63" s="8">
        <f t="shared" ref="Q63:Q66" si="21">SUM(M63:P63)</f>
        <v>32</v>
      </c>
    </row>
    <row r="64" spans="1:17" ht="14.4" x14ac:dyDescent="0.25">
      <c r="K64" s="13">
        <f t="shared" ref="K64:K66" si="22">K63+1</f>
        <v>48</v>
      </c>
      <c r="L64" s="43" t="s">
        <v>114</v>
      </c>
      <c r="M64" s="11">
        <v>8.85</v>
      </c>
      <c r="N64" s="11">
        <v>9.1</v>
      </c>
      <c r="O64" s="11">
        <v>6.6</v>
      </c>
      <c r="P64" s="11">
        <f>9.1+0.3</f>
        <v>9.4</v>
      </c>
      <c r="Q64" s="8">
        <f t="shared" si="21"/>
        <v>33.949999999999996</v>
      </c>
    </row>
    <row r="65" spans="11:17" ht="14.4" x14ac:dyDescent="0.25">
      <c r="K65" s="13">
        <f t="shared" si="22"/>
        <v>49</v>
      </c>
      <c r="L65" s="43" t="s">
        <v>115</v>
      </c>
      <c r="M65" s="11">
        <v>9.3000000000000007</v>
      </c>
      <c r="N65" s="11">
        <v>8.8000000000000007</v>
      </c>
      <c r="O65" s="11">
        <v>7.1</v>
      </c>
      <c r="P65" s="11">
        <f>9.2+0.3</f>
        <v>9.5</v>
      </c>
      <c r="Q65" s="8">
        <f t="shared" si="21"/>
        <v>34.700000000000003</v>
      </c>
    </row>
    <row r="66" spans="11:17" ht="15" thickBot="1" x14ac:dyDescent="0.3">
      <c r="K66" s="13">
        <f t="shared" si="22"/>
        <v>50</v>
      </c>
      <c r="L66" s="43" t="s">
        <v>116</v>
      </c>
      <c r="M66" s="11">
        <v>8.6999999999999993</v>
      </c>
      <c r="N66" s="11">
        <v>8</v>
      </c>
      <c r="O66" s="11">
        <v>6</v>
      </c>
      <c r="P66" s="11">
        <f>8.8+0.3</f>
        <v>9.1000000000000014</v>
      </c>
      <c r="Q66" s="8">
        <f t="shared" si="21"/>
        <v>31.8</v>
      </c>
    </row>
    <row r="67" spans="11:17" ht="16.2" thickBot="1" x14ac:dyDescent="0.35">
      <c r="K67" s="14"/>
      <c r="L67" s="15" t="s">
        <v>18</v>
      </c>
      <c r="M67" s="9">
        <f>LARGE(M62:M66,1)+ LARGE(M62:M66,2)+ LARGE(M62:M66,3)</f>
        <v>27.550000000000004</v>
      </c>
      <c r="N67" s="9">
        <f>LARGE(N62:N66,1)+ LARGE(N62:N66,2)+ LARGE(N62:N66,3)</f>
        <v>26.900000000000002</v>
      </c>
      <c r="O67" s="9">
        <f>LARGE(O62:O66,1)+ LARGE(O62:O66,2)+ LARGE(O62:O66,3)</f>
        <v>20.8</v>
      </c>
      <c r="P67" s="9">
        <f>LARGE(P62:P66,1)+ LARGE(P62:P66,2)+ LARGE(P62:P66,3)</f>
        <v>28.1</v>
      </c>
      <c r="Q67" s="16">
        <f>SUM(M67:P67)</f>
        <v>103.35</v>
      </c>
    </row>
  </sheetData>
  <sheetProtection selectLockedCells="1"/>
  <mergeCells count="15">
    <mergeCell ref="S4:Y4"/>
    <mergeCell ref="S9:Y9"/>
    <mergeCell ref="S13:Y13"/>
    <mergeCell ref="S17:Y17"/>
    <mergeCell ref="K59:Q59"/>
    <mergeCell ref="K48:Q48"/>
    <mergeCell ref="K37:Q37"/>
    <mergeCell ref="A1:P2"/>
    <mergeCell ref="K4:Q4"/>
    <mergeCell ref="A4:G4"/>
    <mergeCell ref="A15:G15"/>
    <mergeCell ref="A37:G37"/>
    <mergeCell ref="A26:G26"/>
    <mergeCell ref="K15:Q15"/>
    <mergeCell ref="K26:Q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02577-E378-4108-B16B-6FE285EC6E06}">
  <sheetPr>
    <pageSetUpPr fitToPage="1"/>
  </sheetPr>
  <dimension ref="A1:Q67"/>
  <sheetViews>
    <sheetView workbookViewId="0">
      <selection sqref="A1:P2"/>
    </sheetView>
  </sheetViews>
  <sheetFormatPr defaultColWidth="9.109375" defaultRowHeight="13.8" x14ac:dyDescent="0.25"/>
  <cols>
    <col min="1" max="1" width="13" style="17" customWidth="1"/>
    <col min="2" max="2" width="21.44140625" style="17" bestFit="1" customWidth="1"/>
    <col min="3" max="3" width="9.109375" style="17"/>
    <col min="4" max="4" width="7.44140625" style="17" bestFit="1" customWidth="1"/>
    <col min="5" max="5" width="9.109375" style="17"/>
    <col min="6" max="6" width="6.109375" style="17" bestFit="1" customWidth="1"/>
    <col min="7" max="8" width="9.109375" style="17"/>
    <col min="9" max="10" width="8.5546875" style="17" customWidth="1"/>
    <col min="11" max="11" width="9.109375" style="17"/>
    <col min="12" max="12" width="23.33203125" style="17" bestFit="1" customWidth="1"/>
    <col min="13" max="13" width="7.44140625" style="17" bestFit="1" customWidth="1"/>
    <col min="14" max="16384" width="9.109375" style="17"/>
  </cols>
  <sheetData>
    <row r="1" spans="1:17" x14ac:dyDescent="0.25">
      <c r="A1" s="78" t="s">
        <v>28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7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7" ht="23.4" thickBot="1" x14ac:dyDescent="0.35">
      <c r="B3" s="1"/>
      <c r="G3" s="18"/>
    </row>
    <row r="4" spans="1:17" x14ac:dyDescent="0.25">
      <c r="A4" s="79" t="s">
        <v>73</v>
      </c>
      <c r="B4" s="80"/>
      <c r="C4" s="80"/>
      <c r="D4" s="80"/>
      <c r="E4" s="80"/>
      <c r="F4" s="80"/>
      <c r="G4" s="81"/>
      <c r="K4" s="75" t="s">
        <v>90</v>
      </c>
      <c r="L4" s="76"/>
      <c r="M4" s="76"/>
      <c r="N4" s="76"/>
      <c r="O4" s="76"/>
      <c r="P4" s="76"/>
      <c r="Q4" s="77"/>
    </row>
    <row r="5" spans="1:17" ht="15.6" x14ac:dyDescent="0.3">
      <c r="A5" s="53" t="s">
        <v>16</v>
      </c>
      <c r="B5" s="54"/>
      <c r="C5" s="54"/>
      <c r="D5" s="54"/>
      <c r="E5" s="54"/>
      <c r="F5" s="54"/>
      <c r="G5" s="55"/>
      <c r="K5" s="64" t="s">
        <v>99</v>
      </c>
      <c r="L5" s="65"/>
      <c r="M5" s="65"/>
      <c r="N5" s="65"/>
      <c r="O5" s="65"/>
      <c r="P5" s="65"/>
      <c r="Q5" s="66"/>
    </row>
    <row r="6" spans="1:17" ht="14.4" x14ac:dyDescent="0.3">
      <c r="A6" s="19" t="s">
        <v>21</v>
      </c>
      <c r="B6" s="20" t="s">
        <v>20</v>
      </c>
      <c r="C6" s="103" t="s">
        <v>219</v>
      </c>
      <c r="D6" s="104"/>
      <c r="E6" s="104"/>
      <c r="F6" s="104"/>
      <c r="G6" s="105"/>
      <c r="K6" s="19" t="s">
        <v>21</v>
      </c>
      <c r="L6" s="20" t="s">
        <v>20</v>
      </c>
      <c r="M6" s="103" t="s">
        <v>216</v>
      </c>
      <c r="N6" s="104"/>
      <c r="O6" s="104"/>
      <c r="P6" s="104"/>
      <c r="Q6" s="105"/>
    </row>
    <row r="7" spans="1:17" ht="15.6" x14ac:dyDescent="0.25">
      <c r="A7" s="29">
        <v>1</v>
      </c>
      <c r="B7" s="31" t="s">
        <v>74</v>
      </c>
      <c r="C7" s="106"/>
      <c r="D7" s="107"/>
      <c r="E7" s="107"/>
      <c r="F7" s="107"/>
      <c r="G7" s="108"/>
      <c r="K7" s="13">
        <f>A44+1</f>
        <v>21</v>
      </c>
      <c r="L7" s="42" t="s">
        <v>91</v>
      </c>
      <c r="M7" s="106"/>
      <c r="N7" s="107"/>
      <c r="O7" s="107"/>
      <c r="P7" s="107"/>
      <c r="Q7" s="108"/>
    </row>
    <row r="8" spans="1:17" ht="15.6" x14ac:dyDescent="0.25">
      <c r="A8" s="29">
        <f>A7+1</f>
        <v>2</v>
      </c>
      <c r="B8" s="31" t="s">
        <v>75</v>
      </c>
      <c r="C8" s="106"/>
      <c r="D8" s="107"/>
      <c r="E8" s="107"/>
      <c r="F8" s="107"/>
      <c r="G8" s="108"/>
      <c r="K8" s="13">
        <f>K7+1</f>
        <v>22</v>
      </c>
      <c r="L8" s="42" t="s">
        <v>92</v>
      </c>
      <c r="M8" s="106"/>
      <c r="N8" s="107"/>
      <c r="O8" s="107"/>
      <c r="P8" s="107"/>
      <c r="Q8" s="108"/>
    </row>
    <row r="9" spans="1:17" ht="15.6" x14ac:dyDescent="0.25">
      <c r="A9" s="29">
        <f t="shared" ref="A9:A11" si="0">A8+1</f>
        <v>3</v>
      </c>
      <c r="B9" s="31" t="s">
        <v>76</v>
      </c>
      <c r="C9" s="106"/>
      <c r="D9" s="107"/>
      <c r="E9" s="107"/>
      <c r="F9" s="107"/>
      <c r="G9" s="108"/>
      <c r="K9" s="13">
        <f t="shared" ref="K9:K11" si="1">K8+1</f>
        <v>23</v>
      </c>
      <c r="L9" s="42" t="s">
        <v>93</v>
      </c>
      <c r="M9" s="106"/>
      <c r="N9" s="107"/>
      <c r="O9" s="107"/>
      <c r="P9" s="107"/>
      <c r="Q9" s="108"/>
    </row>
    <row r="10" spans="1:17" ht="15.6" x14ac:dyDescent="0.3">
      <c r="A10" s="29">
        <f t="shared" si="0"/>
        <v>4</v>
      </c>
      <c r="B10" s="31" t="s">
        <v>77</v>
      </c>
      <c r="C10" s="106"/>
      <c r="D10" s="107"/>
      <c r="E10" s="107"/>
      <c r="F10" s="107"/>
      <c r="G10" s="108"/>
      <c r="K10" s="13">
        <f t="shared" si="1"/>
        <v>24</v>
      </c>
      <c r="L10" s="36" t="s">
        <v>94</v>
      </c>
      <c r="M10" s="106"/>
      <c r="N10" s="107"/>
      <c r="O10" s="107"/>
      <c r="P10" s="107"/>
      <c r="Q10" s="108"/>
    </row>
    <row r="11" spans="1:17" ht="15.6" x14ac:dyDescent="0.3">
      <c r="A11" s="29">
        <f t="shared" si="0"/>
        <v>5</v>
      </c>
      <c r="B11" s="32" t="s">
        <v>78</v>
      </c>
      <c r="C11" s="106"/>
      <c r="D11" s="107"/>
      <c r="E11" s="107"/>
      <c r="F11" s="107"/>
      <c r="G11" s="108"/>
      <c r="K11" s="13">
        <f t="shared" si="1"/>
        <v>25</v>
      </c>
      <c r="L11" s="36"/>
      <c r="M11" s="106"/>
      <c r="N11" s="107"/>
      <c r="O11" s="107"/>
      <c r="P11" s="107"/>
      <c r="Q11" s="108"/>
    </row>
    <row r="12" spans="1:17" ht="14.4" customHeight="1" thickBot="1" x14ac:dyDescent="0.3">
      <c r="A12" s="14"/>
      <c r="B12" s="15"/>
      <c r="C12" s="109"/>
      <c r="D12" s="110"/>
      <c r="E12" s="110"/>
      <c r="F12" s="110"/>
      <c r="G12" s="111"/>
      <c r="K12" s="38"/>
      <c r="L12" s="39" t="s">
        <v>18</v>
      </c>
      <c r="M12" s="109"/>
      <c r="N12" s="110"/>
      <c r="O12" s="110"/>
      <c r="P12" s="110"/>
      <c r="Q12" s="111"/>
    </row>
    <row r="13" spans="1:17" x14ac:dyDescent="0.25">
      <c r="A13" s="22"/>
      <c r="B13" s="112"/>
      <c r="C13" s="113"/>
      <c r="D13" s="113"/>
      <c r="E13" s="113"/>
      <c r="F13" s="114"/>
      <c r="G13" s="35"/>
      <c r="K13" s="22"/>
      <c r="Q13" s="24"/>
    </row>
    <row r="14" spans="1:17" ht="14.4" thickBot="1" x14ac:dyDescent="0.3">
      <c r="A14" s="22"/>
      <c r="B14" s="113"/>
      <c r="C14" s="113"/>
      <c r="D14" s="113"/>
      <c r="E14" s="113"/>
      <c r="F14" s="113"/>
      <c r="G14" s="24"/>
      <c r="K14" s="22"/>
      <c r="Q14" s="24"/>
    </row>
    <row r="15" spans="1:17" x14ac:dyDescent="0.25">
      <c r="A15" s="79" t="s">
        <v>73</v>
      </c>
      <c r="B15" s="80"/>
      <c r="C15" s="80"/>
      <c r="D15" s="80"/>
      <c r="E15" s="80"/>
      <c r="F15" s="80"/>
      <c r="G15" s="81"/>
      <c r="K15" s="75" t="s">
        <v>90</v>
      </c>
      <c r="L15" s="76"/>
      <c r="M15" s="76"/>
      <c r="N15" s="76"/>
      <c r="O15" s="76"/>
      <c r="P15" s="76"/>
      <c r="Q15" s="77"/>
    </row>
    <row r="16" spans="1:17" ht="15.6" x14ac:dyDescent="0.3">
      <c r="A16" s="45" t="s">
        <v>79</v>
      </c>
      <c r="B16" s="46"/>
      <c r="C16" s="46"/>
      <c r="D16" s="46"/>
      <c r="E16" s="46"/>
      <c r="F16" s="46"/>
      <c r="G16" s="47"/>
      <c r="K16" s="5" t="s">
        <v>100</v>
      </c>
      <c r="L16" s="6"/>
      <c r="M16" s="6"/>
      <c r="N16" s="6"/>
      <c r="O16" s="6"/>
      <c r="P16" s="6"/>
      <c r="Q16" s="7"/>
    </row>
    <row r="17" spans="1:17" ht="14.4" x14ac:dyDescent="0.3">
      <c r="A17" s="19" t="s">
        <v>21</v>
      </c>
      <c r="B17" s="20" t="s">
        <v>20</v>
      </c>
      <c r="C17" s="103" t="s">
        <v>217</v>
      </c>
      <c r="D17" s="104"/>
      <c r="E17" s="104"/>
      <c r="F17" s="104"/>
      <c r="G17" s="105"/>
      <c r="K17" s="19" t="s">
        <v>21</v>
      </c>
      <c r="L17" s="20" t="s">
        <v>20</v>
      </c>
      <c r="M17" s="103" t="s">
        <v>216</v>
      </c>
      <c r="N17" s="104"/>
      <c r="O17" s="104"/>
      <c r="P17" s="104"/>
      <c r="Q17" s="105"/>
    </row>
    <row r="18" spans="1:17" ht="15.6" x14ac:dyDescent="0.25">
      <c r="A18" s="13">
        <f>A11+1</f>
        <v>6</v>
      </c>
      <c r="B18" s="28" t="s">
        <v>80</v>
      </c>
      <c r="C18" s="106"/>
      <c r="D18" s="107"/>
      <c r="E18" s="107"/>
      <c r="F18" s="107"/>
      <c r="G18" s="108"/>
      <c r="K18" s="13">
        <f>K11+1</f>
        <v>26</v>
      </c>
      <c r="L18" s="43" t="s">
        <v>95</v>
      </c>
      <c r="M18" s="106"/>
      <c r="N18" s="107"/>
      <c r="O18" s="107"/>
      <c r="P18" s="107"/>
      <c r="Q18" s="108"/>
    </row>
    <row r="19" spans="1:17" ht="15.6" x14ac:dyDescent="0.25">
      <c r="A19" s="13">
        <f>A18+1</f>
        <v>7</v>
      </c>
      <c r="B19" s="28" t="s">
        <v>81</v>
      </c>
      <c r="C19" s="106"/>
      <c r="D19" s="107"/>
      <c r="E19" s="107"/>
      <c r="F19" s="107"/>
      <c r="G19" s="108"/>
      <c r="K19" s="13">
        <f>K18+1</f>
        <v>27</v>
      </c>
      <c r="L19" s="43" t="s">
        <v>96</v>
      </c>
      <c r="M19" s="106"/>
      <c r="N19" s="107"/>
      <c r="O19" s="107"/>
      <c r="P19" s="107"/>
      <c r="Q19" s="108"/>
    </row>
    <row r="20" spans="1:17" ht="15.6" x14ac:dyDescent="0.25">
      <c r="A20" s="13">
        <f t="shared" ref="A20:A22" si="2">A19+1</f>
        <v>8</v>
      </c>
      <c r="B20" s="28" t="s">
        <v>82</v>
      </c>
      <c r="C20" s="106"/>
      <c r="D20" s="107"/>
      <c r="E20" s="107"/>
      <c r="F20" s="107"/>
      <c r="G20" s="108"/>
      <c r="K20" s="13">
        <f t="shared" ref="K20:K22" si="3">K19+1</f>
        <v>28</v>
      </c>
      <c r="L20" s="43" t="s">
        <v>97</v>
      </c>
      <c r="M20" s="106"/>
      <c r="N20" s="107"/>
      <c r="O20" s="107"/>
      <c r="P20" s="107"/>
      <c r="Q20" s="108"/>
    </row>
    <row r="21" spans="1:17" ht="15.6" x14ac:dyDescent="0.25">
      <c r="A21" s="13">
        <f t="shared" si="2"/>
        <v>9</v>
      </c>
      <c r="B21" s="28"/>
      <c r="C21" s="106"/>
      <c r="D21" s="107"/>
      <c r="E21" s="107"/>
      <c r="F21" s="107"/>
      <c r="G21" s="108"/>
      <c r="K21" s="13">
        <f t="shared" si="3"/>
        <v>29</v>
      </c>
      <c r="L21" s="43" t="s">
        <v>98</v>
      </c>
      <c r="M21" s="106"/>
      <c r="N21" s="107"/>
      <c r="O21" s="107"/>
      <c r="P21" s="107"/>
      <c r="Q21" s="108"/>
    </row>
    <row r="22" spans="1:17" ht="15.6" x14ac:dyDescent="0.25">
      <c r="A22" s="13">
        <f t="shared" si="2"/>
        <v>10</v>
      </c>
      <c r="B22" s="28"/>
      <c r="C22" s="106"/>
      <c r="D22" s="107"/>
      <c r="E22" s="107"/>
      <c r="F22" s="107"/>
      <c r="G22" s="108"/>
      <c r="K22" s="13">
        <f t="shared" si="3"/>
        <v>30</v>
      </c>
      <c r="L22" s="43"/>
      <c r="M22" s="106"/>
      <c r="N22" s="107"/>
      <c r="O22" s="107"/>
      <c r="P22" s="107"/>
      <c r="Q22" s="108"/>
    </row>
    <row r="23" spans="1:17" ht="14.4" customHeight="1" thickBot="1" x14ac:dyDescent="0.3">
      <c r="A23" s="14"/>
      <c r="B23" s="15" t="s">
        <v>18</v>
      </c>
      <c r="C23" s="109"/>
      <c r="D23" s="110"/>
      <c r="E23" s="110"/>
      <c r="F23" s="110"/>
      <c r="G23" s="111"/>
      <c r="K23" s="14"/>
      <c r="L23" s="15" t="s">
        <v>18</v>
      </c>
      <c r="M23" s="109"/>
      <c r="N23" s="110"/>
      <c r="O23" s="110"/>
      <c r="P23" s="110"/>
      <c r="Q23" s="111"/>
    </row>
    <row r="24" spans="1:17" ht="15.6" x14ac:dyDescent="0.3">
      <c r="A24" s="22"/>
      <c r="B24" s="114"/>
      <c r="C24" s="115"/>
      <c r="D24" s="115"/>
      <c r="E24" s="115"/>
      <c r="F24" s="115"/>
      <c r="G24" s="24"/>
      <c r="K24" s="22"/>
      <c r="L24" s="23"/>
      <c r="M24" s="10"/>
      <c r="N24" s="10"/>
      <c r="O24" s="10"/>
      <c r="P24" s="10"/>
      <c r="Q24" s="44"/>
    </row>
    <row r="25" spans="1:17" ht="16.2" thickBot="1" x14ac:dyDescent="0.35">
      <c r="A25" s="22"/>
      <c r="B25" s="113"/>
      <c r="C25" s="113"/>
      <c r="D25" s="113"/>
      <c r="E25" s="113"/>
      <c r="F25" s="113"/>
      <c r="G25" s="24"/>
      <c r="K25" s="22"/>
      <c r="L25" s="23"/>
      <c r="M25" s="10"/>
      <c r="N25" s="10"/>
      <c r="O25" s="10"/>
      <c r="P25" s="10"/>
      <c r="Q25" s="44"/>
    </row>
    <row r="26" spans="1:17" x14ac:dyDescent="0.25">
      <c r="A26" s="79" t="s">
        <v>83</v>
      </c>
      <c r="B26" s="80"/>
      <c r="C26" s="80"/>
      <c r="D26" s="80"/>
      <c r="E26" s="80"/>
      <c r="F26" s="80"/>
      <c r="G26" s="81"/>
      <c r="K26" s="75" t="s">
        <v>90</v>
      </c>
      <c r="L26" s="76"/>
      <c r="M26" s="76"/>
      <c r="N26" s="76"/>
      <c r="O26" s="76"/>
      <c r="P26" s="76"/>
      <c r="Q26" s="77"/>
    </row>
    <row r="27" spans="1:17" ht="15.6" x14ac:dyDescent="0.3">
      <c r="A27" s="5" t="s">
        <v>17</v>
      </c>
      <c r="B27" s="6"/>
      <c r="C27" s="6"/>
      <c r="D27" s="6"/>
      <c r="E27" s="6"/>
      <c r="F27" s="6"/>
      <c r="G27" s="7"/>
      <c r="K27" s="5" t="s">
        <v>101</v>
      </c>
      <c r="L27" s="6"/>
      <c r="M27" s="6"/>
      <c r="N27" s="6"/>
      <c r="O27" s="6"/>
      <c r="P27" s="6"/>
      <c r="Q27" s="7"/>
    </row>
    <row r="28" spans="1:17" ht="14.4" x14ac:dyDescent="0.3">
      <c r="A28" s="19" t="s">
        <v>21</v>
      </c>
      <c r="B28" s="20" t="s">
        <v>20</v>
      </c>
      <c r="C28" s="103" t="s">
        <v>220</v>
      </c>
      <c r="D28" s="104"/>
      <c r="E28" s="104"/>
      <c r="F28" s="104"/>
      <c r="G28" s="105"/>
      <c r="K28" s="19" t="s">
        <v>21</v>
      </c>
      <c r="L28" s="20" t="s">
        <v>20</v>
      </c>
      <c r="M28" s="103" t="s">
        <v>217</v>
      </c>
      <c r="N28" s="104"/>
      <c r="O28" s="104"/>
      <c r="P28" s="104"/>
      <c r="Q28" s="105"/>
    </row>
    <row r="29" spans="1:17" ht="15.6" x14ac:dyDescent="0.25">
      <c r="A29" s="29">
        <f>A22+1</f>
        <v>11</v>
      </c>
      <c r="B29" s="28" t="s">
        <v>199</v>
      </c>
      <c r="C29" s="106"/>
      <c r="D29" s="107"/>
      <c r="E29" s="107"/>
      <c r="F29" s="107"/>
      <c r="G29" s="108"/>
      <c r="K29" s="13">
        <f>K22+1</f>
        <v>31</v>
      </c>
      <c r="L29" s="43" t="s">
        <v>102</v>
      </c>
      <c r="M29" s="106"/>
      <c r="N29" s="107"/>
      <c r="O29" s="107"/>
      <c r="P29" s="107"/>
      <c r="Q29" s="108"/>
    </row>
    <row r="30" spans="1:17" ht="15.6" x14ac:dyDescent="0.25">
      <c r="A30" s="29">
        <f>A29+1</f>
        <v>12</v>
      </c>
      <c r="B30" s="28" t="s">
        <v>48</v>
      </c>
      <c r="C30" s="106"/>
      <c r="D30" s="107"/>
      <c r="E30" s="107"/>
      <c r="F30" s="107"/>
      <c r="G30" s="108"/>
      <c r="K30" s="13">
        <f>K29+1</f>
        <v>32</v>
      </c>
      <c r="L30" s="43" t="s">
        <v>103</v>
      </c>
      <c r="M30" s="106"/>
      <c r="N30" s="107"/>
      <c r="O30" s="107"/>
      <c r="P30" s="107"/>
      <c r="Q30" s="108"/>
    </row>
    <row r="31" spans="1:17" ht="15.6" x14ac:dyDescent="0.25">
      <c r="A31" s="29">
        <f t="shared" ref="A31:A33" si="4">A30+1</f>
        <v>13</v>
      </c>
      <c r="B31" s="28" t="s">
        <v>200</v>
      </c>
      <c r="C31" s="106"/>
      <c r="D31" s="107"/>
      <c r="E31" s="107"/>
      <c r="F31" s="107"/>
      <c r="G31" s="108"/>
      <c r="K31" s="13">
        <f t="shared" ref="K31:K33" si="5">K30+1</f>
        <v>33</v>
      </c>
      <c r="L31" s="43" t="s">
        <v>104</v>
      </c>
      <c r="M31" s="106"/>
      <c r="N31" s="107"/>
      <c r="O31" s="107"/>
      <c r="P31" s="107"/>
      <c r="Q31" s="108"/>
    </row>
    <row r="32" spans="1:17" ht="15.6" x14ac:dyDescent="0.25">
      <c r="A32" s="29">
        <f t="shared" si="4"/>
        <v>14</v>
      </c>
      <c r="B32" s="28"/>
      <c r="C32" s="106"/>
      <c r="D32" s="107"/>
      <c r="E32" s="107"/>
      <c r="F32" s="107"/>
      <c r="G32" s="108"/>
      <c r="K32" s="13">
        <f t="shared" si="5"/>
        <v>34</v>
      </c>
      <c r="L32" s="43" t="s">
        <v>105</v>
      </c>
      <c r="M32" s="106"/>
      <c r="N32" s="107"/>
      <c r="O32" s="107"/>
      <c r="P32" s="107"/>
      <c r="Q32" s="108"/>
    </row>
    <row r="33" spans="1:17" ht="15.6" x14ac:dyDescent="0.25">
      <c r="A33" s="29">
        <f t="shared" si="4"/>
        <v>15</v>
      </c>
      <c r="B33" s="28"/>
      <c r="C33" s="106"/>
      <c r="D33" s="107"/>
      <c r="E33" s="107"/>
      <c r="F33" s="107"/>
      <c r="G33" s="108"/>
      <c r="K33" s="13">
        <f t="shared" si="5"/>
        <v>35</v>
      </c>
      <c r="L33" s="43"/>
      <c r="M33" s="106"/>
      <c r="N33" s="107"/>
      <c r="O33" s="107"/>
      <c r="P33" s="107"/>
      <c r="Q33" s="108"/>
    </row>
    <row r="34" spans="1:17" ht="14.4" customHeight="1" thickBot="1" x14ac:dyDescent="0.3">
      <c r="A34" s="14"/>
      <c r="B34" s="15" t="s">
        <v>18</v>
      </c>
      <c r="C34" s="109"/>
      <c r="D34" s="110"/>
      <c r="E34" s="110"/>
      <c r="F34" s="110"/>
      <c r="G34" s="111"/>
      <c r="K34" s="14"/>
      <c r="L34" s="15" t="s">
        <v>18</v>
      </c>
      <c r="M34" s="109"/>
      <c r="N34" s="110"/>
      <c r="O34" s="110"/>
      <c r="P34" s="110"/>
      <c r="Q34" s="111"/>
    </row>
    <row r="35" spans="1:17" x14ac:dyDescent="0.25">
      <c r="A35" s="22"/>
      <c r="B35" s="113"/>
      <c r="C35" s="113"/>
      <c r="D35" s="113"/>
      <c r="E35" s="113"/>
      <c r="F35" s="113"/>
      <c r="G35" s="24"/>
      <c r="K35" s="22"/>
      <c r="Q35" s="24"/>
    </row>
    <row r="36" spans="1:17" ht="14.4" thickBot="1" x14ac:dyDescent="0.3">
      <c r="A36" s="22"/>
      <c r="B36" s="113"/>
      <c r="C36" s="113"/>
      <c r="D36" s="113"/>
      <c r="E36" s="113"/>
      <c r="F36" s="113"/>
      <c r="G36" s="24"/>
      <c r="K36" s="22"/>
      <c r="Q36" s="24"/>
    </row>
    <row r="37" spans="1:17" x14ac:dyDescent="0.25">
      <c r="A37" s="79" t="s">
        <v>84</v>
      </c>
      <c r="B37" s="80"/>
      <c r="C37" s="80"/>
      <c r="D37" s="80"/>
      <c r="E37" s="80"/>
      <c r="F37" s="80"/>
      <c r="G37" s="81"/>
      <c r="K37" s="75" t="s">
        <v>90</v>
      </c>
      <c r="L37" s="76"/>
      <c r="M37" s="76"/>
      <c r="N37" s="76"/>
      <c r="O37" s="76"/>
      <c r="P37" s="76"/>
      <c r="Q37" s="77"/>
    </row>
    <row r="38" spans="1:17" ht="15.6" x14ac:dyDescent="0.3">
      <c r="A38" s="53" t="s">
        <v>16</v>
      </c>
      <c r="B38" s="54"/>
      <c r="C38" s="54"/>
      <c r="D38" s="54"/>
      <c r="E38" s="54"/>
      <c r="F38" s="54"/>
      <c r="G38" s="55"/>
      <c r="K38" s="56" t="s">
        <v>41</v>
      </c>
      <c r="L38" s="57"/>
      <c r="M38" s="57"/>
      <c r="N38" s="57"/>
      <c r="O38" s="57"/>
      <c r="P38" s="57"/>
      <c r="Q38" s="58"/>
    </row>
    <row r="39" spans="1:17" ht="14.4" x14ac:dyDescent="0.3">
      <c r="A39" s="19" t="s">
        <v>21</v>
      </c>
      <c r="B39" s="20" t="s">
        <v>20</v>
      </c>
      <c r="C39" s="103" t="s">
        <v>218</v>
      </c>
      <c r="D39" s="104"/>
      <c r="E39" s="104"/>
      <c r="F39" s="104"/>
      <c r="G39" s="105"/>
      <c r="K39" s="19" t="s">
        <v>21</v>
      </c>
      <c r="L39" s="20" t="s">
        <v>20</v>
      </c>
      <c r="M39" s="103" t="s">
        <v>217</v>
      </c>
      <c r="N39" s="104"/>
      <c r="O39" s="104"/>
      <c r="P39" s="104"/>
      <c r="Q39" s="105"/>
    </row>
    <row r="40" spans="1:17" ht="14.4" x14ac:dyDescent="0.3">
      <c r="A40" s="29">
        <f>A33+1</f>
        <v>16</v>
      </c>
      <c r="B40" s="33" t="s">
        <v>85</v>
      </c>
      <c r="C40" s="106"/>
      <c r="D40" s="107"/>
      <c r="E40" s="107"/>
      <c r="F40" s="107"/>
      <c r="G40" s="108"/>
      <c r="K40" s="13">
        <f>K33+1</f>
        <v>36</v>
      </c>
      <c r="L40" s="43" t="s">
        <v>106</v>
      </c>
      <c r="M40" s="106"/>
      <c r="N40" s="107"/>
      <c r="O40" s="107"/>
      <c r="P40" s="107"/>
      <c r="Q40" s="108"/>
    </row>
    <row r="41" spans="1:17" ht="14.4" x14ac:dyDescent="0.3">
      <c r="A41" s="29">
        <f>A40+1</f>
        <v>17</v>
      </c>
      <c r="B41" s="33" t="s">
        <v>86</v>
      </c>
      <c r="C41" s="106"/>
      <c r="D41" s="107"/>
      <c r="E41" s="107"/>
      <c r="F41" s="107"/>
      <c r="G41" s="108"/>
      <c r="K41" s="13">
        <f>K40+1</f>
        <v>37</v>
      </c>
      <c r="L41" s="43" t="s">
        <v>107</v>
      </c>
      <c r="M41" s="106"/>
      <c r="N41" s="107"/>
      <c r="O41" s="107"/>
      <c r="P41" s="107"/>
      <c r="Q41" s="108"/>
    </row>
    <row r="42" spans="1:17" ht="14.4" x14ac:dyDescent="0.3">
      <c r="A42" s="29">
        <f t="shared" ref="A42:A44" si="6">A41+1</f>
        <v>18</v>
      </c>
      <c r="B42" s="33" t="s">
        <v>87</v>
      </c>
      <c r="C42" s="106"/>
      <c r="D42" s="107"/>
      <c r="E42" s="107"/>
      <c r="F42" s="107"/>
      <c r="G42" s="108"/>
      <c r="K42" s="13">
        <f t="shared" ref="K42:K44" si="7">K41+1</f>
        <v>38</v>
      </c>
      <c r="L42" s="43" t="s">
        <v>108</v>
      </c>
      <c r="M42" s="106"/>
      <c r="N42" s="107"/>
      <c r="O42" s="107"/>
      <c r="P42" s="107"/>
      <c r="Q42" s="108"/>
    </row>
    <row r="43" spans="1:17" ht="14.4" x14ac:dyDescent="0.3">
      <c r="A43" s="29">
        <f t="shared" si="6"/>
        <v>19</v>
      </c>
      <c r="B43" s="33" t="s">
        <v>88</v>
      </c>
      <c r="C43" s="106"/>
      <c r="D43" s="107"/>
      <c r="E43" s="107"/>
      <c r="F43" s="107"/>
      <c r="G43" s="108"/>
      <c r="K43" s="13">
        <f t="shared" si="7"/>
        <v>39</v>
      </c>
      <c r="L43" s="43" t="s">
        <v>109</v>
      </c>
      <c r="M43" s="106"/>
      <c r="N43" s="107"/>
      <c r="O43" s="107"/>
      <c r="P43" s="107"/>
      <c r="Q43" s="108"/>
    </row>
    <row r="44" spans="1:17" ht="14.4" x14ac:dyDescent="0.3">
      <c r="A44" s="29">
        <f t="shared" si="6"/>
        <v>20</v>
      </c>
      <c r="B44" s="33" t="s">
        <v>89</v>
      </c>
      <c r="C44" s="106"/>
      <c r="D44" s="107"/>
      <c r="E44" s="107"/>
      <c r="F44" s="107"/>
      <c r="G44" s="108"/>
      <c r="K44" s="13">
        <f t="shared" si="7"/>
        <v>40</v>
      </c>
      <c r="L44" s="43"/>
      <c r="M44" s="106"/>
      <c r="N44" s="107"/>
      <c r="O44" s="107"/>
      <c r="P44" s="107"/>
      <c r="Q44" s="108"/>
    </row>
    <row r="45" spans="1:17" ht="14.4" customHeight="1" thickBot="1" x14ac:dyDescent="0.3">
      <c r="A45" s="14"/>
      <c r="B45" s="15" t="s">
        <v>18</v>
      </c>
      <c r="C45" s="109"/>
      <c r="D45" s="110"/>
      <c r="E45" s="110"/>
      <c r="F45" s="110"/>
      <c r="G45" s="111"/>
      <c r="K45" s="14"/>
      <c r="L45" s="15" t="s">
        <v>18</v>
      </c>
      <c r="M45" s="109"/>
      <c r="N45" s="110"/>
      <c r="O45" s="110"/>
      <c r="P45" s="110"/>
      <c r="Q45" s="111"/>
    </row>
    <row r="46" spans="1:17" ht="14.4" x14ac:dyDescent="0.3">
      <c r="A46" s="22"/>
      <c r="G46"/>
      <c r="H46"/>
      <c r="K46" s="22"/>
      <c r="Q46" s="24"/>
    </row>
    <row r="47" spans="1:17" ht="15" thickBot="1" x14ac:dyDescent="0.35">
      <c r="A47"/>
      <c r="B47"/>
      <c r="C47"/>
      <c r="D47"/>
      <c r="E47"/>
      <c r="F47"/>
      <c r="G47"/>
      <c r="K47" s="22"/>
      <c r="Q47" s="24"/>
    </row>
    <row r="48" spans="1:17" ht="14.4" customHeight="1" x14ac:dyDescent="0.25">
      <c r="A48" s="116" t="s">
        <v>222</v>
      </c>
      <c r="B48" s="116"/>
      <c r="C48" s="116"/>
      <c r="D48" s="116"/>
      <c r="E48" s="116"/>
      <c r="F48" s="116"/>
      <c r="G48" s="116"/>
      <c r="H48" s="116"/>
      <c r="K48" s="75" t="s">
        <v>90</v>
      </c>
      <c r="L48" s="76"/>
      <c r="M48" s="76"/>
      <c r="N48" s="76"/>
      <c r="O48" s="76"/>
      <c r="P48" s="76"/>
      <c r="Q48" s="77"/>
    </row>
    <row r="49" spans="1:17" ht="15.6" x14ac:dyDescent="0.3">
      <c r="A49" s="116"/>
      <c r="B49" s="116"/>
      <c r="C49" s="116"/>
      <c r="D49" s="116"/>
      <c r="E49" s="116"/>
      <c r="F49" s="116"/>
      <c r="G49" s="116"/>
      <c r="H49" s="116"/>
      <c r="K49" s="2" t="s">
        <v>0</v>
      </c>
      <c r="L49" s="3"/>
      <c r="M49" s="3"/>
      <c r="N49" s="3"/>
      <c r="O49" s="3"/>
      <c r="P49" s="3"/>
      <c r="Q49" s="4"/>
    </row>
    <row r="50" spans="1:17" ht="14.4" x14ac:dyDescent="0.3">
      <c r="A50" s="116"/>
      <c r="B50" s="116"/>
      <c r="C50" s="116"/>
      <c r="D50" s="116"/>
      <c r="E50" s="116"/>
      <c r="F50" s="116"/>
      <c r="G50" s="116"/>
      <c r="H50" s="116"/>
      <c r="K50" s="19" t="s">
        <v>21</v>
      </c>
      <c r="L50" s="20" t="s">
        <v>20</v>
      </c>
      <c r="M50" s="103" t="s">
        <v>221</v>
      </c>
      <c r="N50" s="104"/>
      <c r="O50" s="104"/>
      <c r="P50" s="104"/>
      <c r="Q50" s="105"/>
    </row>
    <row r="51" spans="1:17" ht="14.4" x14ac:dyDescent="0.3">
      <c r="A51"/>
      <c r="B51"/>
      <c r="C51"/>
      <c r="D51"/>
      <c r="E51"/>
      <c r="F51"/>
      <c r="G51"/>
      <c r="K51" s="13">
        <f>K44+1</f>
        <v>41</v>
      </c>
      <c r="L51" s="43" t="s">
        <v>110</v>
      </c>
      <c r="M51" s="106"/>
      <c r="N51" s="107"/>
      <c r="O51" s="107"/>
      <c r="P51" s="107"/>
      <c r="Q51" s="108"/>
    </row>
    <row r="52" spans="1:17" ht="14.4" x14ac:dyDescent="0.3">
      <c r="A52"/>
      <c r="B52"/>
      <c r="C52"/>
      <c r="D52"/>
      <c r="E52"/>
      <c r="F52"/>
      <c r="G52"/>
      <c r="K52" s="13">
        <f>K51+1</f>
        <v>42</v>
      </c>
      <c r="L52" s="43" t="s">
        <v>46</v>
      </c>
      <c r="M52" s="106"/>
      <c r="N52" s="107"/>
      <c r="O52" s="107"/>
      <c r="P52" s="107"/>
      <c r="Q52" s="108"/>
    </row>
    <row r="53" spans="1:17" ht="14.4" x14ac:dyDescent="0.3">
      <c r="A53"/>
      <c r="B53"/>
      <c r="C53"/>
      <c r="D53"/>
      <c r="E53"/>
      <c r="F53"/>
      <c r="G53"/>
      <c r="K53" s="13">
        <f t="shared" ref="K53:K55" si="8">K52+1</f>
        <v>43</v>
      </c>
      <c r="L53" s="43" t="s">
        <v>111</v>
      </c>
      <c r="M53" s="106"/>
      <c r="N53" s="107"/>
      <c r="O53" s="107"/>
      <c r="P53" s="107"/>
      <c r="Q53" s="108"/>
    </row>
    <row r="54" spans="1:17" ht="14.4" x14ac:dyDescent="0.3">
      <c r="A54"/>
      <c r="B54"/>
      <c r="C54"/>
      <c r="D54"/>
      <c r="E54"/>
      <c r="F54"/>
      <c r="G54"/>
      <c r="K54" s="13">
        <f t="shared" si="8"/>
        <v>44</v>
      </c>
      <c r="L54" s="43" t="s">
        <v>47</v>
      </c>
      <c r="M54" s="106"/>
      <c r="N54" s="107"/>
      <c r="O54" s="107"/>
      <c r="P54" s="107"/>
      <c r="Q54" s="108"/>
    </row>
    <row r="55" spans="1:17" ht="14.4" x14ac:dyDescent="0.3">
      <c r="A55"/>
      <c r="B55"/>
      <c r="C55"/>
      <c r="D55"/>
      <c r="E55"/>
      <c r="F55"/>
      <c r="G55"/>
      <c r="K55" s="13">
        <f t="shared" si="8"/>
        <v>45</v>
      </c>
      <c r="L55" s="43" t="s">
        <v>32</v>
      </c>
      <c r="M55" s="106"/>
      <c r="N55" s="107"/>
      <c r="O55" s="107"/>
      <c r="P55" s="107"/>
      <c r="Q55" s="108"/>
    </row>
    <row r="56" spans="1:17" ht="15" thickBot="1" x14ac:dyDescent="0.35">
      <c r="A56"/>
      <c r="B56"/>
      <c r="C56"/>
      <c r="D56"/>
      <c r="E56"/>
      <c r="F56"/>
      <c r="G56"/>
      <c r="K56" s="14"/>
      <c r="L56" s="15" t="s">
        <v>18</v>
      </c>
      <c r="M56" s="109"/>
      <c r="N56" s="110"/>
      <c r="O56" s="110"/>
      <c r="P56" s="110"/>
      <c r="Q56" s="111"/>
    </row>
    <row r="57" spans="1:17" ht="14.4" customHeight="1" x14ac:dyDescent="0.25">
      <c r="K57" s="22"/>
      <c r="Q57" s="24"/>
    </row>
    <row r="58" spans="1:17" ht="14.4" thickBot="1" x14ac:dyDescent="0.3">
      <c r="K58" s="22"/>
      <c r="Q58" s="24"/>
    </row>
    <row r="59" spans="1:17" x14ac:dyDescent="0.25">
      <c r="K59" s="75" t="s">
        <v>90</v>
      </c>
      <c r="L59" s="76"/>
      <c r="M59" s="76"/>
      <c r="N59" s="76"/>
      <c r="O59" s="76"/>
      <c r="P59" s="76"/>
      <c r="Q59" s="77"/>
    </row>
    <row r="60" spans="1:17" ht="15.6" x14ac:dyDescent="0.3">
      <c r="K60" s="53" t="s">
        <v>16</v>
      </c>
      <c r="L60" s="54"/>
      <c r="M60" s="54"/>
      <c r="N60" s="54"/>
      <c r="O60" s="54"/>
      <c r="P60" s="54"/>
      <c r="Q60" s="55"/>
    </row>
    <row r="61" spans="1:17" ht="14.4" x14ac:dyDescent="0.3">
      <c r="K61" s="19" t="s">
        <v>21</v>
      </c>
      <c r="L61" s="20" t="s">
        <v>20</v>
      </c>
      <c r="M61" s="103" t="s">
        <v>218</v>
      </c>
      <c r="N61" s="104"/>
      <c r="O61" s="104"/>
      <c r="P61" s="104"/>
      <c r="Q61" s="105"/>
    </row>
    <row r="62" spans="1:17" ht="14.4" x14ac:dyDescent="0.25">
      <c r="K62" s="13">
        <f>K55+1</f>
        <v>46</v>
      </c>
      <c r="L62" s="43" t="s">
        <v>112</v>
      </c>
      <c r="M62" s="106"/>
      <c r="N62" s="107"/>
      <c r="O62" s="107"/>
      <c r="P62" s="107"/>
      <c r="Q62" s="108"/>
    </row>
    <row r="63" spans="1:17" ht="14.4" x14ac:dyDescent="0.25">
      <c r="K63" s="13">
        <f>K62+1</f>
        <v>47</v>
      </c>
      <c r="L63" s="43" t="s">
        <v>113</v>
      </c>
      <c r="M63" s="106"/>
      <c r="N63" s="107"/>
      <c r="O63" s="107"/>
      <c r="P63" s="107"/>
      <c r="Q63" s="108"/>
    </row>
    <row r="64" spans="1:17" ht="14.4" x14ac:dyDescent="0.25">
      <c r="K64" s="13">
        <f t="shared" ref="K64:K66" si="9">K63+1</f>
        <v>48</v>
      </c>
      <c r="L64" s="43" t="s">
        <v>114</v>
      </c>
      <c r="M64" s="106"/>
      <c r="N64" s="107"/>
      <c r="O64" s="107"/>
      <c r="P64" s="107"/>
      <c r="Q64" s="108"/>
    </row>
    <row r="65" spans="11:17" ht="14.4" x14ac:dyDescent="0.25">
      <c r="K65" s="13">
        <f t="shared" si="9"/>
        <v>49</v>
      </c>
      <c r="L65" s="43" t="s">
        <v>115</v>
      </c>
      <c r="M65" s="106"/>
      <c r="N65" s="107"/>
      <c r="O65" s="107"/>
      <c r="P65" s="107"/>
      <c r="Q65" s="108"/>
    </row>
    <row r="66" spans="11:17" ht="14.4" x14ac:dyDescent="0.25">
      <c r="K66" s="13">
        <f t="shared" si="9"/>
        <v>50</v>
      </c>
      <c r="L66" s="43" t="s">
        <v>116</v>
      </c>
      <c r="M66" s="106"/>
      <c r="N66" s="107"/>
      <c r="O66" s="107"/>
      <c r="P66" s="107"/>
      <c r="Q66" s="108"/>
    </row>
    <row r="67" spans="11:17" ht="14.4" customHeight="1" thickBot="1" x14ac:dyDescent="0.3">
      <c r="K67" s="14"/>
      <c r="L67" s="15" t="s">
        <v>18</v>
      </c>
      <c r="M67" s="109"/>
      <c r="N67" s="110"/>
      <c r="O67" s="110"/>
      <c r="P67" s="110"/>
      <c r="Q67" s="111"/>
    </row>
  </sheetData>
  <mergeCells count="22">
    <mergeCell ref="M39:Q45"/>
    <mergeCell ref="M50:Q56"/>
    <mergeCell ref="C39:G45"/>
    <mergeCell ref="M61:Q67"/>
    <mergeCell ref="A48:H50"/>
    <mergeCell ref="A37:G37"/>
    <mergeCell ref="K37:Q37"/>
    <mergeCell ref="K48:Q48"/>
    <mergeCell ref="K59:Q59"/>
    <mergeCell ref="C6:G12"/>
    <mergeCell ref="M6:Q12"/>
    <mergeCell ref="M17:Q23"/>
    <mergeCell ref="C17:G23"/>
    <mergeCell ref="C28:G34"/>
    <mergeCell ref="M28:Q34"/>
    <mergeCell ref="A1:P2"/>
    <mergeCell ref="A4:G4"/>
    <mergeCell ref="K4:Q4"/>
    <mergeCell ref="A15:G15"/>
    <mergeCell ref="K15:Q15"/>
    <mergeCell ref="A26:G26"/>
    <mergeCell ref="K26:Q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67"/>
  <sheetViews>
    <sheetView zoomScale="110" zoomScaleNormal="110" workbookViewId="0">
      <selection activeCell="K19" sqref="K19"/>
    </sheetView>
  </sheetViews>
  <sheetFormatPr defaultColWidth="9.109375" defaultRowHeight="13.8" x14ac:dyDescent="0.25"/>
  <cols>
    <col min="1" max="1" width="13" style="17" customWidth="1"/>
    <col min="2" max="2" width="23" style="17" bestFit="1" customWidth="1"/>
    <col min="3" max="3" width="9.109375" style="17"/>
    <col min="4" max="4" width="7.44140625" style="17" bestFit="1" customWidth="1"/>
    <col min="5" max="5" width="9.109375" style="17"/>
    <col min="6" max="6" width="6.109375" style="17" bestFit="1" customWidth="1"/>
    <col min="7" max="8" width="9.109375" style="17"/>
    <col min="9" max="10" width="8.5546875" style="17" customWidth="1"/>
    <col min="11" max="11" width="9.109375" style="17"/>
    <col min="12" max="12" width="23.33203125" style="17" bestFit="1" customWidth="1"/>
    <col min="13" max="13" width="7.44140625" style="17" bestFit="1" customWidth="1"/>
    <col min="14" max="19" width="9.109375" style="17"/>
    <col min="20" max="20" width="16.33203125" style="17" bestFit="1" customWidth="1"/>
    <col min="21" max="16384" width="9.109375" style="17"/>
  </cols>
  <sheetData>
    <row r="1" spans="1:26" x14ac:dyDescent="0.25">
      <c r="A1" s="78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26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26" ht="23.4" thickBot="1" x14ac:dyDescent="0.35">
      <c r="B3" s="1"/>
      <c r="G3" s="18"/>
    </row>
    <row r="4" spans="1:26" x14ac:dyDescent="0.25">
      <c r="A4" s="79" t="s">
        <v>117</v>
      </c>
      <c r="B4" s="80"/>
      <c r="C4" s="80"/>
      <c r="D4" s="80"/>
      <c r="E4" s="80"/>
      <c r="F4" s="80"/>
      <c r="G4" s="81"/>
      <c r="K4" s="75" t="s">
        <v>223</v>
      </c>
      <c r="L4" s="76"/>
      <c r="M4" s="76"/>
      <c r="N4" s="76"/>
      <c r="O4" s="76"/>
      <c r="P4" s="76"/>
      <c r="Q4" s="77"/>
      <c r="T4" s="79" t="s">
        <v>117</v>
      </c>
      <c r="U4" s="80"/>
      <c r="V4" s="80"/>
      <c r="W4" s="80"/>
      <c r="X4" s="80"/>
      <c r="Y4" s="80"/>
      <c r="Z4" s="81"/>
    </row>
    <row r="5" spans="1:26" ht="15.6" x14ac:dyDescent="0.3">
      <c r="A5" s="5" t="s">
        <v>118</v>
      </c>
      <c r="B5" s="6"/>
      <c r="C5" s="6"/>
      <c r="D5" s="6"/>
      <c r="E5" s="6"/>
      <c r="F5" s="6"/>
      <c r="G5" s="7"/>
      <c r="K5" s="82" t="s">
        <v>16</v>
      </c>
      <c r="L5" s="83"/>
      <c r="M5" s="83"/>
      <c r="N5" s="83"/>
      <c r="O5" s="83"/>
      <c r="P5" s="83"/>
      <c r="Q5" s="84"/>
      <c r="T5" s="22" t="str">
        <f>A5</f>
        <v>Mo-Gylity:- Purple</v>
      </c>
      <c r="U5" s="120">
        <f>G12</f>
        <v>106.35</v>
      </c>
      <c r="V5" s="113"/>
      <c r="W5" s="113"/>
      <c r="X5" s="113"/>
      <c r="Y5" s="113"/>
      <c r="Z5" s="24"/>
    </row>
    <row r="6" spans="1:26" ht="14.4" x14ac:dyDescent="0.3">
      <c r="A6" s="19" t="s">
        <v>21</v>
      </c>
      <c r="B6" s="20" t="s">
        <v>20</v>
      </c>
      <c r="C6" s="20" t="s">
        <v>69</v>
      </c>
      <c r="D6" s="20" t="s">
        <v>70</v>
      </c>
      <c r="E6" s="20" t="s">
        <v>71</v>
      </c>
      <c r="F6" s="20" t="s">
        <v>72</v>
      </c>
      <c r="G6" s="21" t="s">
        <v>19</v>
      </c>
      <c r="K6" s="19" t="s">
        <v>21</v>
      </c>
      <c r="L6" s="20" t="s">
        <v>20</v>
      </c>
      <c r="M6" s="20" t="s">
        <v>69</v>
      </c>
      <c r="N6" s="20" t="s">
        <v>70</v>
      </c>
      <c r="O6" s="20" t="s">
        <v>71</v>
      </c>
      <c r="P6" s="20" t="s">
        <v>72</v>
      </c>
      <c r="Q6" s="37" t="s">
        <v>19</v>
      </c>
      <c r="T6" s="22" t="str">
        <f>A16</f>
        <v>Mo-Gylity:- Pink</v>
      </c>
      <c r="U6" s="120">
        <f>G23</f>
        <v>98.65</v>
      </c>
      <c r="V6" s="113"/>
      <c r="W6" s="113"/>
      <c r="X6" s="113"/>
      <c r="Y6" s="113"/>
      <c r="Z6" s="24"/>
    </row>
    <row r="7" spans="1:26" ht="14.4" x14ac:dyDescent="0.25">
      <c r="A7" s="29">
        <f>'Round One'!K66+1</f>
        <v>51</v>
      </c>
      <c r="B7" s="43" t="s">
        <v>119</v>
      </c>
      <c r="C7" s="11">
        <v>9.1999999999999993</v>
      </c>
      <c r="D7" s="11">
        <v>8</v>
      </c>
      <c r="E7" s="11">
        <v>7.7</v>
      </c>
      <c r="F7" s="12">
        <v>9.1999999999999993</v>
      </c>
      <c r="G7" s="8">
        <f>SUM(C7:F7)</f>
        <v>34.099999999999994</v>
      </c>
      <c r="K7" s="13">
        <f>A55+1</f>
        <v>76</v>
      </c>
      <c r="L7" s="43" t="s">
        <v>8</v>
      </c>
      <c r="M7" s="11">
        <v>9.4499999999999993</v>
      </c>
      <c r="N7" s="11">
        <v>8.5</v>
      </c>
      <c r="O7" s="11">
        <v>9.6</v>
      </c>
      <c r="P7" s="11">
        <v>9.5</v>
      </c>
      <c r="Q7" s="8">
        <f>SUM(M7:P7)</f>
        <v>37.049999999999997</v>
      </c>
      <c r="T7" s="22" t="str">
        <f>A27</f>
        <v>Wyre Forest</v>
      </c>
      <c r="U7" s="120">
        <f>G34</f>
        <v>107.15</v>
      </c>
      <c r="V7" s="113"/>
      <c r="W7" s="113"/>
      <c r="X7" s="113"/>
      <c r="Y7" s="113"/>
      <c r="Z7" s="24"/>
    </row>
    <row r="8" spans="1:26" ht="14.4" x14ac:dyDescent="0.25">
      <c r="A8" s="29">
        <f>A7+1</f>
        <v>52</v>
      </c>
      <c r="B8" s="43" t="s">
        <v>49</v>
      </c>
      <c r="C8" s="11">
        <v>9.8000000000000007</v>
      </c>
      <c r="D8" s="11">
        <v>8.5</v>
      </c>
      <c r="E8" s="11">
        <v>8</v>
      </c>
      <c r="F8" s="12">
        <v>9</v>
      </c>
      <c r="G8" s="8">
        <f t="shared" ref="G8:G11" si="0">SUM(C8:F8)</f>
        <v>35.299999999999997</v>
      </c>
      <c r="K8" s="13">
        <f>K7+1</f>
        <v>77</v>
      </c>
      <c r="L8" s="43" t="s">
        <v>7</v>
      </c>
      <c r="M8" s="11">
        <v>9.1</v>
      </c>
      <c r="N8" s="11">
        <v>8.6999999999999993</v>
      </c>
      <c r="O8" s="11">
        <v>7.8</v>
      </c>
      <c r="P8" s="11">
        <v>9.1999999999999993</v>
      </c>
      <c r="Q8" s="8">
        <f t="shared" ref="Q8:Q11" si="1">SUM(M8:P8)</f>
        <v>34.799999999999997</v>
      </c>
      <c r="T8" s="22" t="str">
        <f>A38</f>
        <v>All Starz</v>
      </c>
      <c r="U8" s="120">
        <f>G45</f>
        <v>109.80000000000001</v>
      </c>
      <c r="V8" s="113"/>
      <c r="W8" s="113"/>
      <c r="X8" s="113"/>
      <c r="Y8" s="113"/>
      <c r="Z8" s="24"/>
    </row>
    <row r="9" spans="1:26" ht="15" thickBot="1" x14ac:dyDescent="0.3">
      <c r="A9" s="29">
        <f t="shared" ref="A9:A11" si="2">A8+1</f>
        <v>53</v>
      </c>
      <c r="B9" s="43" t="s">
        <v>50</v>
      </c>
      <c r="C9" s="11">
        <v>9.15</v>
      </c>
      <c r="D9" s="11">
        <v>10.4</v>
      </c>
      <c r="E9" s="11">
        <v>7.6</v>
      </c>
      <c r="F9" s="11">
        <v>8.6</v>
      </c>
      <c r="G9" s="8">
        <f t="shared" si="0"/>
        <v>35.75</v>
      </c>
      <c r="K9" s="13">
        <f t="shared" ref="K9:K11" si="3">K8+1</f>
        <v>78</v>
      </c>
      <c r="L9" s="43" t="s">
        <v>10</v>
      </c>
      <c r="M9" s="11">
        <v>9.3000000000000007</v>
      </c>
      <c r="N9" s="11">
        <v>9.1</v>
      </c>
      <c r="O9" s="11">
        <v>9.1</v>
      </c>
      <c r="P9" s="11">
        <v>9.1999999999999993</v>
      </c>
      <c r="Q9" s="8">
        <f t="shared" si="1"/>
        <v>36.700000000000003</v>
      </c>
      <c r="T9" s="14" t="str">
        <f>A49</f>
        <v>Flics</v>
      </c>
      <c r="U9" s="117">
        <f>G56</f>
        <v>106.60000000000001</v>
      </c>
      <c r="V9" s="118"/>
      <c r="W9" s="118"/>
      <c r="X9" s="118"/>
      <c r="Y9" s="118"/>
      <c r="Z9" s="119"/>
    </row>
    <row r="10" spans="1:26" ht="14.4" x14ac:dyDescent="0.25">
      <c r="A10" s="29">
        <f t="shared" si="2"/>
        <v>54</v>
      </c>
      <c r="B10" s="43" t="s">
        <v>120</v>
      </c>
      <c r="C10" s="11">
        <v>9.5500000000000007</v>
      </c>
      <c r="D10" s="11">
        <v>8.3000000000000007</v>
      </c>
      <c r="E10" s="11">
        <v>7.2</v>
      </c>
      <c r="F10" s="11">
        <v>9.1</v>
      </c>
      <c r="G10" s="8">
        <f t="shared" si="0"/>
        <v>34.15</v>
      </c>
      <c r="K10" s="13">
        <f t="shared" si="3"/>
        <v>79</v>
      </c>
      <c r="L10" s="43" t="s">
        <v>139</v>
      </c>
      <c r="M10" s="11">
        <v>9.3000000000000007</v>
      </c>
      <c r="N10" s="11">
        <v>8.8000000000000007</v>
      </c>
      <c r="O10" s="11">
        <v>8.4</v>
      </c>
      <c r="P10" s="11">
        <v>9.6999999999999993</v>
      </c>
      <c r="Q10" s="8">
        <f t="shared" si="1"/>
        <v>36.200000000000003</v>
      </c>
    </row>
    <row r="11" spans="1:26" ht="15" thickBot="1" x14ac:dyDescent="0.3">
      <c r="A11" s="29">
        <f t="shared" si="2"/>
        <v>55</v>
      </c>
      <c r="B11" s="43"/>
      <c r="C11" s="11"/>
      <c r="D11" s="11"/>
      <c r="E11" s="11"/>
      <c r="F11" s="11"/>
      <c r="G11" s="8">
        <f t="shared" si="0"/>
        <v>0</v>
      </c>
      <c r="K11" s="13">
        <f t="shared" si="3"/>
        <v>80</v>
      </c>
      <c r="L11" s="43" t="s">
        <v>140</v>
      </c>
      <c r="M11" s="11">
        <v>9.6999999999999993</v>
      </c>
      <c r="N11" s="11">
        <v>8.6</v>
      </c>
      <c r="O11" s="11">
        <v>7.8</v>
      </c>
      <c r="P11" s="11">
        <v>9.4</v>
      </c>
      <c r="Q11" s="41">
        <f t="shared" si="1"/>
        <v>35.5</v>
      </c>
    </row>
    <row r="12" spans="1:26" ht="16.2" thickBot="1" x14ac:dyDescent="0.35">
      <c r="A12" s="14"/>
      <c r="B12" s="15" t="s">
        <v>18</v>
      </c>
      <c r="C12" s="9">
        <f>LARGE(C7:C11,1)+ LARGE(C7:C11,2)+ LARGE(C7:C11,3)</f>
        <v>28.55</v>
      </c>
      <c r="D12" s="9">
        <f>LARGE(D7:D11,1)+ LARGE(D7:D11,2)+ LARGE(D7:D11,3)</f>
        <v>27.2</v>
      </c>
      <c r="E12" s="9">
        <f>LARGE(E7:E11,1)+ LARGE(E7:E11,2)+ LARGE(E7:E11,3)</f>
        <v>23.299999999999997</v>
      </c>
      <c r="F12" s="9">
        <f>LARGE(F7:F11,1)+ LARGE(F7:F11,2)+ LARGE(F7:F11,3)</f>
        <v>27.299999999999997</v>
      </c>
      <c r="G12" s="16">
        <f>SUM(C12:F12)</f>
        <v>106.35</v>
      </c>
      <c r="K12" s="38"/>
      <c r="L12" s="39" t="s">
        <v>18</v>
      </c>
      <c r="M12" s="9">
        <f>LARGE(M7:M11,1)+ LARGE(M7:M11,2)+ LARGE(M7:M11,3)</f>
        <v>28.45</v>
      </c>
      <c r="N12" s="9">
        <f>LARGE(N7:N11,1)+ LARGE(N7:N11,2)+ LARGE(N7:N11,3)</f>
        <v>26.599999999999998</v>
      </c>
      <c r="O12" s="9">
        <f>LARGE(O7:O11,1)+ LARGE(O7:O11,2)+ LARGE(O7:O11,3)</f>
        <v>27.1</v>
      </c>
      <c r="P12" s="40">
        <f>LARGE(P7:P11,1)+ LARGE(P7:P11,2)+ LARGE(P7:P11,3)</f>
        <v>28.6</v>
      </c>
      <c r="Q12" s="16">
        <f>SUM(M12:P12)</f>
        <v>110.75</v>
      </c>
      <c r="T12" s="75" t="s">
        <v>141</v>
      </c>
      <c r="U12" s="76"/>
      <c r="V12" s="76"/>
      <c r="W12" s="76"/>
      <c r="X12" s="76"/>
      <c r="Y12" s="76"/>
      <c r="Z12" s="77"/>
    </row>
    <row r="13" spans="1:26" ht="14.4" thickBot="1" x14ac:dyDescent="0.3">
      <c r="A13" s="22"/>
      <c r="B13" s="34"/>
      <c r="F13" s="23"/>
      <c r="G13" s="35"/>
      <c r="K13" s="22"/>
      <c r="Q13" s="24"/>
      <c r="T13" s="14" t="str">
        <f>K16</f>
        <v>All Starz</v>
      </c>
      <c r="U13" s="117">
        <f>Q23</f>
        <v>108.55000000000001</v>
      </c>
      <c r="V13" s="118"/>
      <c r="W13" s="118"/>
      <c r="X13" s="118"/>
      <c r="Y13" s="118"/>
      <c r="Z13" s="119"/>
    </row>
    <row r="14" spans="1:26" ht="14.4" thickBot="1" x14ac:dyDescent="0.3">
      <c r="A14" s="22"/>
      <c r="G14" s="24"/>
      <c r="K14" s="22"/>
      <c r="Q14" s="24"/>
    </row>
    <row r="15" spans="1:26" ht="14.4" thickBot="1" x14ac:dyDescent="0.3">
      <c r="A15" s="79" t="s">
        <v>117</v>
      </c>
      <c r="B15" s="80"/>
      <c r="C15" s="80"/>
      <c r="D15" s="80"/>
      <c r="E15" s="80"/>
      <c r="F15" s="80"/>
      <c r="G15" s="81"/>
      <c r="K15" s="75" t="s">
        <v>141</v>
      </c>
      <c r="L15" s="76"/>
      <c r="M15" s="76"/>
      <c r="N15" s="76"/>
      <c r="O15" s="76"/>
      <c r="P15" s="76"/>
      <c r="Q15" s="77"/>
    </row>
    <row r="16" spans="1:26" ht="15.6" x14ac:dyDescent="0.3">
      <c r="A16" s="67" t="s">
        <v>121</v>
      </c>
      <c r="B16" s="48"/>
      <c r="C16" s="48"/>
      <c r="D16" s="48"/>
      <c r="E16" s="48"/>
      <c r="F16" s="48"/>
      <c r="G16" s="49"/>
      <c r="K16" s="88" t="s">
        <v>16</v>
      </c>
      <c r="L16" s="89"/>
      <c r="M16" s="89"/>
      <c r="N16" s="89"/>
      <c r="O16" s="89"/>
      <c r="P16" s="89"/>
      <c r="Q16" s="90"/>
      <c r="T16" s="75" t="s">
        <v>143</v>
      </c>
      <c r="U16" s="76"/>
      <c r="V16" s="76"/>
      <c r="W16" s="76"/>
      <c r="X16" s="76"/>
      <c r="Y16" s="76"/>
      <c r="Z16" s="77"/>
    </row>
    <row r="17" spans="1:26" ht="14.4" x14ac:dyDescent="0.3">
      <c r="A17" s="19" t="s">
        <v>21</v>
      </c>
      <c r="B17" s="20" t="s">
        <v>20</v>
      </c>
      <c r="C17" s="20" t="s">
        <v>69</v>
      </c>
      <c r="D17" s="20" t="s">
        <v>70</v>
      </c>
      <c r="E17" s="20" t="s">
        <v>71</v>
      </c>
      <c r="F17" s="20" t="s">
        <v>72</v>
      </c>
      <c r="G17" s="21" t="s">
        <v>19</v>
      </c>
      <c r="K17" s="19" t="s">
        <v>21</v>
      </c>
      <c r="L17" s="20" t="s">
        <v>20</v>
      </c>
      <c r="M17" s="20" t="s">
        <v>69</v>
      </c>
      <c r="N17" s="20" t="s">
        <v>70</v>
      </c>
      <c r="O17" s="20" t="s">
        <v>71</v>
      </c>
      <c r="P17" s="20" t="s">
        <v>72</v>
      </c>
      <c r="Q17" s="37" t="s">
        <v>19</v>
      </c>
      <c r="T17" s="22" t="str">
        <f>K27</f>
        <v>Flics</v>
      </c>
      <c r="U17" s="120">
        <f>Q34</f>
        <v>92.95</v>
      </c>
      <c r="V17" s="113"/>
      <c r="W17" s="113"/>
      <c r="X17" s="113"/>
      <c r="Y17" s="113"/>
      <c r="Z17" s="24"/>
    </row>
    <row r="18" spans="1:26" ht="15" thickBot="1" x14ac:dyDescent="0.3">
      <c r="A18" s="29">
        <f>A11+1</f>
        <v>56</v>
      </c>
      <c r="B18" s="43" t="s">
        <v>122</v>
      </c>
      <c r="C18" s="11">
        <v>9.65</v>
      </c>
      <c r="D18" s="11">
        <v>8.8000000000000007</v>
      </c>
      <c r="E18" s="11">
        <v>6.9</v>
      </c>
      <c r="F18" s="12">
        <v>8.3000000000000007</v>
      </c>
      <c r="G18" s="8">
        <f>SUM(C18:F18)</f>
        <v>33.650000000000006</v>
      </c>
      <c r="K18" s="13">
        <f>K11+1</f>
        <v>81</v>
      </c>
      <c r="L18" s="43" t="s">
        <v>22</v>
      </c>
      <c r="M18" s="11">
        <v>8.4</v>
      </c>
      <c r="N18" s="11">
        <v>8.8000000000000007</v>
      </c>
      <c r="O18" s="11">
        <v>8.5</v>
      </c>
      <c r="P18" s="11">
        <v>9.6</v>
      </c>
      <c r="Q18" s="8">
        <f>SUM(M18:P18)</f>
        <v>35.300000000000004</v>
      </c>
      <c r="T18" s="14" t="str">
        <f>K38</f>
        <v>Mo-Gylity</v>
      </c>
      <c r="U18" s="117">
        <f>Q45</f>
        <v>99.35</v>
      </c>
      <c r="V18" s="118"/>
      <c r="W18" s="118"/>
      <c r="X18" s="118"/>
      <c r="Y18" s="118"/>
      <c r="Z18" s="119"/>
    </row>
    <row r="19" spans="1:26" ht="14.4" x14ac:dyDescent="0.25">
      <c r="A19" s="29">
        <f>A18+1</f>
        <v>57</v>
      </c>
      <c r="B19" s="43" t="s">
        <v>123</v>
      </c>
      <c r="C19" s="11">
        <v>8.8000000000000007</v>
      </c>
      <c r="D19" s="11">
        <v>8.1999999999999993</v>
      </c>
      <c r="E19" s="11">
        <v>6.4</v>
      </c>
      <c r="F19" s="12">
        <v>8.8000000000000007</v>
      </c>
      <c r="G19" s="8">
        <f t="shared" ref="G19:G22" si="4">SUM(C19:F19)</f>
        <v>32.200000000000003</v>
      </c>
      <c r="K19" s="13">
        <f>K18+1</f>
        <v>82</v>
      </c>
      <c r="L19" s="43" t="s">
        <v>23</v>
      </c>
      <c r="M19" s="11">
        <v>8.1</v>
      </c>
      <c r="N19" s="11">
        <v>9.1</v>
      </c>
      <c r="O19" s="11">
        <v>9.3000000000000007</v>
      </c>
      <c r="P19" s="11">
        <v>10</v>
      </c>
      <c r="Q19" s="8">
        <f t="shared" ref="Q19:Q22" si="5">SUM(M19:P19)</f>
        <v>36.5</v>
      </c>
    </row>
    <row r="20" spans="1:26" ht="14.4" x14ac:dyDescent="0.25">
      <c r="A20" s="29">
        <f t="shared" ref="A20:A22" si="6">A19+1</f>
        <v>58</v>
      </c>
      <c r="B20" s="43" t="s">
        <v>124</v>
      </c>
      <c r="C20" s="11">
        <v>9.1</v>
      </c>
      <c r="D20" s="11">
        <v>8.3000000000000007</v>
      </c>
      <c r="E20" s="11">
        <v>7.1</v>
      </c>
      <c r="F20" s="11">
        <v>8.3000000000000007</v>
      </c>
      <c r="G20" s="8">
        <f t="shared" si="4"/>
        <v>32.799999999999997</v>
      </c>
      <c r="K20" s="13">
        <f t="shared" ref="K20:K22" si="7">K19+1</f>
        <v>83</v>
      </c>
      <c r="L20" s="43" t="s">
        <v>24</v>
      </c>
      <c r="M20" s="11">
        <v>7.95</v>
      </c>
      <c r="N20" s="11">
        <v>8.6</v>
      </c>
      <c r="O20" s="11">
        <v>8.1</v>
      </c>
      <c r="P20" s="11">
        <v>8.5</v>
      </c>
      <c r="Q20" s="8">
        <f t="shared" si="5"/>
        <v>33.15</v>
      </c>
    </row>
    <row r="21" spans="1:26" ht="14.4" x14ac:dyDescent="0.25">
      <c r="A21" s="29">
        <f t="shared" si="6"/>
        <v>59</v>
      </c>
      <c r="B21" s="43"/>
      <c r="C21" s="11"/>
      <c r="D21" s="11"/>
      <c r="E21" s="11"/>
      <c r="F21" s="11"/>
      <c r="G21" s="8">
        <f t="shared" si="4"/>
        <v>0</v>
      </c>
      <c r="K21" s="13">
        <f t="shared" si="7"/>
        <v>84</v>
      </c>
      <c r="L21" s="43" t="s">
        <v>52</v>
      </c>
      <c r="M21" s="11">
        <v>8.5500000000000007</v>
      </c>
      <c r="N21" s="11">
        <v>9.4</v>
      </c>
      <c r="O21" s="11">
        <v>7.1</v>
      </c>
      <c r="P21" s="11">
        <v>9.6</v>
      </c>
      <c r="Q21" s="8">
        <f t="shared" si="5"/>
        <v>34.650000000000006</v>
      </c>
    </row>
    <row r="22" spans="1:26" ht="15" thickBot="1" x14ac:dyDescent="0.3">
      <c r="A22" s="29">
        <f t="shared" si="6"/>
        <v>60</v>
      </c>
      <c r="B22" s="43"/>
      <c r="C22" s="11"/>
      <c r="D22" s="11"/>
      <c r="E22" s="11"/>
      <c r="F22" s="11"/>
      <c r="G22" s="8">
        <f t="shared" si="4"/>
        <v>0</v>
      </c>
      <c r="K22" s="13">
        <f t="shared" si="7"/>
        <v>85</v>
      </c>
      <c r="L22" s="43" t="s">
        <v>142</v>
      </c>
      <c r="M22" s="11">
        <v>8.4</v>
      </c>
      <c r="N22" s="11">
        <v>8.6999999999999993</v>
      </c>
      <c r="O22" s="11">
        <v>8.9</v>
      </c>
      <c r="P22" s="11">
        <v>9.4</v>
      </c>
      <c r="Q22" s="8">
        <f t="shared" si="5"/>
        <v>35.4</v>
      </c>
    </row>
    <row r="23" spans="1:26" ht="16.2" thickBot="1" x14ac:dyDescent="0.35">
      <c r="A23" s="14"/>
      <c r="B23" s="15" t="s">
        <v>18</v>
      </c>
      <c r="C23" s="27">
        <f>LARGE(C18:C22,1)+ LARGE(C18:C22,2)+ LARGE(C18:C22,3)</f>
        <v>27.55</v>
      </c>
      <c r="D23" s="27">
        <f>LARGE(D18:D22,1)+ LARGE(D18:D22,2)+ LARGE(D18:D22,3)</f>
        <v>25.3</v>
      </c>
      <c r="E23" s="9">
        <f>LARGE(E18:E22,1)+ LARGE(E18:E22,2)+ LARGE(E18:E22,3)</f>
        <v>20.399999999999999</v>
      </c>
      <c r="F23" s="9">
        <f>LARGE(F18:F22,1)+ LARGE(F18:F22,2)+ LARGE(F18:F22,3)</f>
        <v>25.400000000000002</v>
      </c>
      <c r="G23" s="16">
        <f>SUM(C23:F23)</f>
        <v>98.65</v>
      </c>
      <c r="K23" s="38"/>
      <c r="L23" s="39" t="s">
        <v>18</v>
      </c>
      <c r="M23" s="9">
        <f>LARGE(M18:M22,1)+ LARGE(M18:M22,2)+ LARGE(M18:M22,3)</f>
        <v>25.35</v>
      </c>
      <c r="N23" s="9">
        <f>LARGE(N18:N22,1)+ LARGE(N18:N22,2)+ LARGE(N18:N22,3)</f>
        <v>27.3</v>
      </c>
      <c r="O23" s="9">
        <f>LARGE(O18:O22,1)+ LARGE(O18:O22,2)+ LARGE(O18:O22,3)</f>
        <v>26.700000000000003</v>
      </c>
      <c r="P23" s="9">
        <f>LARGE(P18:P22,1)+ LARGE(P18:P22,2)+ LARGE(P18:P22,3)</f>
        <v>29.200000000000003</v>
      </c>
      <c r="Q23" s="59">
        <f>SUM(M23:P23)</f>
        <v>108.55000000000001</v>
      </c>
      <c r="S23" s="60"/>
    </row>
    <row r="24" spans="1:26" ht="15.6" x14ac:dyDescent="0.3">
      <c r="A24" s="22"/>
      <c r="B24" s="23"/>
      <c r="C24" s="10"/>
      <c r="D24" s="10"/>
      <c r="E24" s="10"/>
      <c r="F24" s="10"/>
      <c r="G24" s="24"/>
      <c r="K24" s="22"/>
      <c r="Q24" s="24"/>
    </row>
    <row r="25" spans="1:26" ht="14.4" thickBot="1" x14ac:dyDescent="0.3">
      <c r="A25" s="22"/>
      <c r="G25" s="24"/>
      <c r="K25" s="22"/>
      <c r="Q25" s="24"/>
    </row>
    <row r="26" spans="1:26" x14ac:dyDescent="0.25">
      <c r="A26" s="79" t="s">
        <v>117</v>
      </c>
      <c r="B26" s="80"/>
      <c r="C26" s="80"/>
      <c r="D26" s="80"/>
      <c r="E26" s="80"/>
      <c r="F26" s="80"/>
      <c r="G26" s="81"/>
      <c r="K26" s="75" t="s">
        <v>143</v>
      </c>
      <c r="L26" s="76"/>
      <c r="M26" s="76"/>
      <c r="N26" s="76"/>
      <c r="O26" s="76"/>
      <c r="P26" s="76"/>
      <c r="Q26" s="77"/>
    </row>
    <row r="27" spans="1:26" ht="15.6" x14ac:dyDescent="0.3">
      <c r="A27" s="45" t="s">
        <v>41</v>
      </c>
      <c r="B27" s="46"/>
      <c r="C27" s="46"/>
      <c r="D27" s="46"/>
      <c r="E27" s="46"/>
      <c r="F27" s="46"/>
      <c r="G27" s="47"/>
      <c r="K27" s="2" t="s">
        <v>0</v>
      </c>
      <c r="L27" s="3"/>
      <c r="M27" s="3"/>
      <c r="N27" s="3"/>
      <c r="O27" s="3"/>
      <c r="P27" s="3"/>
      <c r="Q27" s="4"/>
    </row>
    <row r="28" spans="1:26" ht="14.4" x14ac:dyDescent="0.3">
      <c r="A28" s="19" t="s">
        <v>21</v>
      </c>
      <c r="B28" s="20" t="s">
        <v>20</v>
      </c>
      <c r="C28" s="20" t="s">
        <v>69</v>
      </c>
      <c r="D28" s="20" t="s">
        <v>70</v>
      </c>
      <c r="E28" s="20" t="s">
        <v>71</v>
      </c>
      <c r="F28" s="20" t="s">
        <v>72</v>
      </c>
      <c r="G28" s="21" t="s">
        <v>19</v>
      </c>
      <c r="K28" s="19" t="s">
        <v>21</v>
      </c>
      <c r="L28" s="20" t="s">
        <v>20</v>
      </c>
      <c r="M28" s="20" t="s">
        <v>69</v>
      </c>
      <c r="N28" s="20" t="s">
        <v>70</v>
      </c>
      <c r="O28" s="20" t="s">
        <v>71</v>
      </c>
      <c r="P28" s="20" t="s">
        <v>72</v>
      </c>
      <c r="Q28" s="21" t="s">
        <v>19</v>
      </c>
    </row>
    <row r="29" spans="1:26" ht="14.4" x14ac:dyDescent="0.25">
      <c r="A29" s="29">
        <f>A22+1</f>
        <v>61</v>
      </c>
      <c r="B29" s="43" t="s">
        <v>125</v>
      </c>
      <c r="C29" s="25">
        <v>8.6</v>
      </c>
      <c r="D29" s="25">
        <v>8.4</v>
      </c>
      <c r="E29" s="25">
        <v>7.8</v>
      </c>
      <c r="F29" s="26">
        <v>7.7</v>
      </c>
      <c r="G29" s="8">
        <f>SUM(C29:F29)</f>
        <v>32.5</v>
      </c>
      <c r="K29" s="13">
        <f>K22+1</f>
        <v>86</v>
      </c>
      <c r="L29" s="43" t="s">
        <v>144</v>
      </c>
      <c r="M29" s="11">
        <v>8.65</v>
      </c>
      <c r="N29" s="11">
        <v>10.6</v>
      </c>
      <c r="O29" s="139">
        <v>0</v>
      </c>
      <c r="P29" s="12">
        <v>11.9</v>
      </c>
      <c r="Q29" s="8">
        <f>SUM(M29:P29)</f>
        <v>31.15</v>
      </c>
    </row>
    <row r="30" spans="1:26" ht="14.4" x14ac:dyDescent="0.25">
      <c r="A30" s="29">
        <f>A29+1</f>
        <v>62</v>
      </c>
      <c r="B30" s="43" t="s">
        <v>126</v>
      </c>
      <c r="C30" s="25">
        <v>9.4499999999999993</v>
      </c>
      <c r="D30" s="25">
        <v>9.1</v>
      </c>
      <c r="E30" s="25">
        <v>7.9</v>
      </c>
      <c r="F30" s="26">
        <v>7.8</v>
      </c>
      <c r="G30" s="8">
        <f t="shared" ref="G30:G33" si="8">SUM(C30:F30)</f>
        <v>34.249999999999993</v>
      </c>
      <c r="K30" s="13">
        <f>K29+1</f>
        <v>87</v>
      </c>
      <c r="L30" s="43" t="s">
        <v>67</v>
      </c>
      <c r="M30" s="11">
        <v>8.8000000000000007</v>
      </c>
      <c r="N30" s="11">
        <v>10.3</v>
      </c>
      <c r="O30" s="139">
        <v>0</v>
      </c>
      <c r="P30" s="12">
        <v>12.2</v>
      </c>
      <c r="Q30" s="8">
        <f t="shared" ref="Q30:Q33" si="9">SUM(M30:P30)</f>
        <v>31.3</v>
      </c>
    </row>
    <row r="31" spans="1:26" ht="14.4" x14ac:dyDescent="0.25">
      <c r="A31" s="29">
        <f t="shared" ref="A31:A33" si="10">A30+1</f>
        <v>63</v>
      </c>
      <c r="B31" s="43" t="s">
        <v>127</v>
      </c>
      <c r="C31" s="25">
        <v>9.0500000000000007</v>
      </c>
      <c r="D31" s="25">
        <v>9.5</v>
      </c>
      <c r="E31" s="25">
        <v>8.9</v>
      </c>
      <c r="F31" s="26">
        <v>9.1</v>
      </c>
      <c r="G31" s="8">
        <f t="shared" si="8"/>
        <v>36.550000000000004</v>
      </c>
      <c r="K31" s="13">
        <f t="shared" ref="K31:K33" si="11">K30+1</f>
        <v>88</v>
      </c>
      <c r="L31" s="43" t="s">
        <v>145</v>
      </c>
      <c r="M31" s="11">
        <v>8.1999999999999993</v>
      </c>
      <c r="N31" s="11">
        <v>9.4</v>
      </c>
      <c r="O31" s="139">
        <v>0</v>
      </c>
      <c r="P31" s="11">
        <v>11.4</v>
      </c>
      <c r="Q31" s="8">
        <f t="shared" si="9"/>
        <v>29</v>
      </c>
    </row>
    <row r="32" spans="1:26" ht="14.4" x14ac:dyDescent="0.25">
      <c r="A32" s="29">
        <f t="shared" si="10"/>
        <v>64</v>
      </c>
      <c r="B32" s="43" t="s">
        <v>128</v>
      </c>
      <c r="C32" s="25"/>
      <c r="D32" s="25"/>
      <c r="E32" s="25"/>
      <c r="F32" s="25"/>
      <c r="G32" s="8">
        <f t="shared" si="8"/>
        <v>0</v>
      </c>
      <c r="K32" s="13">
        <f t="shared" si="11"/>
        <v>89</v>
      </c>
      <c r="L32" s="43" t="s">
        <v>65</v>
      </c>
      <c r="M32" s="11">
        <v>8.6</v>
      </c>
      <c r="N32" s="11">
        <v>10.5</v>
      </c>
      <c r="O32" s="139">
        <v>0</v>
      </c>
      <c r="P32" s="11">
        <v>11.1</v>
      </c>
      <c r="Q32" s="8">
        <f t="shared" si="9"/>
        <v>30.200000000000003</v>
      </c>
    </row>
    <row r="33" spans="1:19" ht="15" thickBot="1" x14ac:dyDescent="0.3">
      <c r="A33" s="29">
        <f t="shared" si="10"/>
        <v>65</v>
      </c>
      <c r="B33" s="43" t="s">
        <v>129</v>
      </c>
      <c r="C33" s="25">
        <v>9.5500000000000007</v>
      </c>
      <c r="D33" s="25">
        <v>9.4</v>
      </c>
      <c r="E33" s="25">
        <v>8.4</v>
      </c>
      <c r="F33" s="25">
        <v>9</v>
      </c>
      <c r="G33" s="8">
        <f t="shared" si="8"/>
        <v>36.35</v>
      </c>
      <c r="K33" s="13">
        <f t="shared" si="11"/>
        <v>90</v>
      </c>
      <c r="L33" s="43"/>
      <c r="M33" s="11"/>
      <c r="N33" s="11"/>
      <c r="O33" s="139"/>
      <c r="P33" s="11"/>
      <c r="Q33" s="8">
        <f t="shared" si="9"/>
        <v>0</v>
      </c>
    </row>
    <row r="34" spans="1:19" ht="16.2" thickBot="1" x14ac:dyDescent="0.35">
      <c r="A34" s="14"/>
      <c r="B34" s="15" t="s">
        <v>18</v>
      </c>
      <c r="C34" s="9">
        <f>LARGE(C29:C33,1)+ LARGE(C29:C33,2)+ LARGE(C29:C33,3)</f>
        <v>28.05</v>
      </c>
      <c r="D34" s="9">
        <f>LARGE(D29:D33,1)+ LARGE(D29:D33,2)+ LARGE(D29:D33,3)</f>
        <v>28</v>
      </c>
      <c r="E34" s="9">
        <f>LARGE(E29:E33,1)+ LARGE(E29:E33,2)+ LARGE(E29:E33,3)</f>
        <v>25.200000000000003</v>
      </c>
      <c r="F34" s="9">
        <f>LARGE(F29:F33,1)+ LARGE(F29:F33,2)+ LARGE(F29:F33,3)</f>
        <v>25.900000000000002</v>
      </c>
      <c r="G34" s="16">
        <f>SUM(C34:F34)</f>
        <v>107.15</v>
      </c>
      <c r="K34" s="14"/>
      <c r="L34" s="15" t="s">
        <v>18</v>
      </c>
      <c r="M34" s="9">
        <f>LARGE(M29:M33,1)+ LARGE(M29:M33,2)+ LARGE(M29:M33,3)</f>
        <v>26.050000000000004</v>
      </c>
      <c r="N34" s="9">
        <f>LARGE(N29:N33,1)+ LARGE(N29:N33,2)+ LARGE(N29:N33,3)</f>
        <v>31.400000000000002</v>
      </c>
      <c r="O34" s="9">
        <f>LARGE(O29:O33,1)+ LARGE(O29:O33,2)+ LARGE(O29:O33,3)</f>
        <v>0</v>
      </c>
      <c r="P34" s="9">
        <f>LARGE(P29:P33,1)+ LARGE(P29:P33,2)+ LARGE(P29:P33,3)</f>
        <v>35.5</v>
      </c>
      <c r="Q34" s="16">
        <f>SUM(M34:P34)</f>
        <v>92.95</v>
      </c>
      <c r="S34" s="60"/>
    </row>
    <row r="35" spans="1:19" ht="15.6" x14ac:dyDescent="0.3">
      <c r="K35" s="22"/>
      <c r="L35" s="23"/>
      <c r="M35" s="10"/>
      <c r="N35" s="10"/>
      <c r="O35" s="10"/>
      <c r="P35" s="10"/>
      <c r="Q35" s="44"/>
    </row>
    <row r="36" spans="1:19" ht="16.2" thickBot="1" x14ac:dyDescent="0.35">
      <c r="K36" s="22"/>
      <c r="L36" s="23"/>
      <c r="M36" s="10"/>
      <c r="N36" s="10"/>
      <c r="O36" s="10"/>
      <c r="P36" s="10"/>
      <c r="Q36" s="44"/>
    </row>
    <row r="37" spans="1:19" x14ac:dyDescent="0.25">
      <c r="A37" s="79" t="s">
        <v>117</v>
      </c>
      <c r="B37" s="80"/>
      <c r="C37" s="80"/>
      <c r="D37" s="80"/>
      <c r="E37" s="80"/>
      <c r="F37" s="80"/>
      <c r="G37" s="81"/>
      <c r="K37" s="75" t="s">
        <v>64</v>
      </c>
      <c r="L37" s="76"/>
      <c r="M37" s="76"/>
      <c r="N37" s="76"/>
      <c r="O37" s="76"/>
      <c r="P37" s="76"/>
      <c r="Q37" s="77"/>
    </row>
    <row r="38" spans="1:19" ht="15.6" x14ac:dyDescent="0.3">
      <c r="A38" s="53" t="s">
        <v>16</v>
      </c>
      <c r="B38" s="54"/>
      <c r="C38" s="54"/>
      <c r="D38" s="54"/>
      <c r="E38" s="54"/>
      <c r="F38" s="54"/>
      <c r="G38" s="55"/>
      <c r="K38" s="85" t="s">
        <v>17</v>
      </c>
      <c r="L38" s="86"/>
      <c r="M38" s="86"/>
      <c r="N38" s="86"/>
      <c r="O38" s="86"/>
      <c r="P38" s="86"/>
      <c r="Q38" s="87"/>
    </row>
    <row r="39" spans="1:19" ht="14.4" x14ac:dyDescent="0.3">
      <c r="A39" s="19" t="s">
        <v>21</v>
      </c>
      <c r="B39" s="20" t="s">
        <v>20</v>
      </c>
      <c r="C39" s="20" t="s">
        <v>69</v>
      </c>
      <c r="D39" s="20" t="s">
        <v>70</v>
      </c>
      <c r="E39" s="20" t="s">
        <v>71</v>
      </c>
      <c r="F39" s="20" t="s">
        <v>72</v>
      </c>
      <c r="G39" s="21" t="s">
        <v>19</v>
      </c>
      <c r="K39" s="19" t="s">
        <v>21</v>
      </c>
      <c r="L39" s="20" t="s">
        <v>20</v>
      </c>
      <c r="M39" s="20" t="s">
        <v>69</v>
      </c>
      <c r="N39" s="20" t="s">
        <v>70</v>
      </c>
      <c r="O39" s="20" t="s">
        <v>71</v>
      </c>
      <c r="P39" s="20" t="s">
        <v>72</v>
      </c>
      <c r="Q39" s="21" t="s">
        <v>19</v>
      </c>
    </row>
    <row r="40" spans="1:19" ht="14.4" x14ac:dyDescent="0.25">
      <c r="A40" s="29">
        <f>A33+1</f>
        <v>66</v>
      </c>
      <c r="B40" s="43" t="s">
        <v>130</v>
      </c>
      <c r="C40" s="25">
        <v>9.5</v>
      </c>
      <c r="D40" s="25">
        <v>8.8000000000000007</v>
      </c>
      <c r="E40" s="25">
        <v>6.3</v>
      </c>
      <c r="F40" s="26">
        <v>9.4</v>
      </c>
      <c r="G40" s="8">
        <f>SUM(C40:F40)</f>
        <v>34</v>
      </c>
      <c r="K40" s="13">
        <f>K33+1</f>
        <v>91</v>
      </c>
      <c r="L40" s="43" t="s">
        <v>146</v>
      </c>
      <c r="M40" s="11">
        <v>9.1</v>
      </c>
      <c r="N40" s="11">
        <v>11.6</v>
      </c>
      <c r="O40" s="139">
        <v>0</v>
      </c>
      <c r="P40" s="12">
        <v>11.8</v>
      </c>
      <c r="Q40" s="8">
        <f>SUM(M40:P40)</f>
        <v>32.5</v>
      </c>
    </row>
    <row r="41" spans="1:19" ht="14.4" x14ac:dyDescent="0.25">
      <c r="A41" s="29">
        <f>A40+1</f>
        <v>67</v>
      </c>
      <c r="B41" s="43" t="s">
        <v>131</v>
      </c>
      <c r="C41" s="25">
        <v>9.35</v>
      </c>
      <c r="D41" s="25">
        <v>9</v>
      </c>
      <c r="E41" s="25">
        <v>7.8</v>
      </c>
      <c r="F41" s="25">
        <v>9.8000000000000007</v>
      </c>
      <c r="G41" s="8">
        <f t="shared" ref="G41:G44" si="12">SUM(C41:F41)</f>
        <v>35.950000000000003</v>
      </c>
      <c r="K41" s="13">
        <f>K40+1</f>
        <v>92</v>
      </c>
      <c r="L41" s="43" t="s">
        <v>147</v>
      </c>
      <c r="M41" s="11">
        <v>8.75</v>
      </c>
      <c r="N41" s="11">
        <v>10</v>
      </c>
      <c r="O41" s="139">
        <v>0</v>
      </c>
      <c r="P41" s="12">
        <v>11.1</v>
      </c>
      <c r="Q41" s="8">
        <f t="shared" ref="Q41:Q44" si="13">SUM(M41:P41)</f>
        <v>29.85</v>
      </c>
    </row>
    <row r="42" spans="1:19" ht="14.4" x14ac:dyDescent="0.25">
      <c r="A42" s="29">
        <f t="shared" ref="A42:A44" si="14">A41+1</f>
        <v>68</v>
      </c>
      <c r="B42" s="43" t="s">
        <v>132</v>
      </c>
      <c r="C42" s="25">
        <v>9.15</v>
      </c>
      <c r="D42" s="25">
        <v>9.4</v>
      </c>
      <c r="E42" s="25">
        <v>7.6</v>
      </c>
      <c r="F42" s="25">
        <v>9.8000000000000007</v>
      </c>
      <c r="G42" s="8">
        <f t="shared" si="12"/>
        <v>35.950000000000003</v>
      </c>
      <c r="K42" s="13">
        <f t="shared" ref="K42:K44" si="15">K41+1</f>
        <v>93</v>
      </c>
      <c r="L42" s="43" t="s">
        <v>63</v>
      </c>
      <c r="M42" s="11">
        <v>9.25</v>
      </c>
      <c r="N42" s="11">
        <v>11</v>
      </c>
      <c r="O42" s="139">
        <v>0</v>
      </c>
      <c r="P42" s="11">
        <v>12.7</v>
      </c>
      <c r="Q42" s="8">
        <f t="shared" si="13"/>
        <v>32.950000000000003</v>
      </c>
    </row>
    <row r="43" spans="1:19" ht="14.4" x14ac:dyDescent="0.25">
      <c r="A43" s="29">
        <f t="shared" si="14"/>
        <v>69</v>
      </c>
      <c r="B43" s="43" t="s">
        <v>133</v>
      </c>
      <c r="C43" s="25">
        <v>9.5500000000000007</v>
      </c>
      <c r="D43" s="25">
        <v>8.3000000000000007</v>
      </c>
      <c r="E43" s="25">
        <v>8.1999999999999993</v>
      </c>
      <c r="F43" s="25">
        <v>9.1999999999999993</v>
      </c>
      <c r="G43" s="8">
        <f t="shared" si="12"/>
        <v>35.25</v>
      </c>
      <c r="K43" s="13">
        <f t="shared" si="15"/>
        <v>94</v>
      </c>
      <c r="L43" s="43" t="s">
        <v>38</v>
      </c>
      <c r="M43" s="11">
        <v>9.4</v>
      </c>
      <c r="N43" s="11">
        <v>11.5</v>
      </c>
      <c r="O43" s="139">
        <v>0</v>
      </c>
      <c r="P43" s="11">
        <v>13</v>
      </c>
      <c r="Q43" s="8">
        <f t="shared" si="13"/>
        <v>33.9</v>
      </c>
    </row>
    <row r="44" spans="1:19" ht="15" thickBot="1" x14ac:dyDescent="0.35">
      <c r="A44" s="29">
        <f t="shared" si="14"/>
        <v>70</v>
      </c>
      <c r="B44" s="33" t="s">
        <v>134</v>
      </c>
      <c r="C44" s="25">
        <v>9.65</v>
      </c>
      <c r="D44" s="25">
        <v>10.1</v>
      </c>
      <c r="E44" s="25">
        <v>7.5</v>
      </c>
      <c r="F44" s="25">
        <v>8.1999999999999993</v>
      </c>
      <c r="G44" s="8">
        <f t="shared" si="12"/>
        <v>35.450000000000003</v>
      </c>
      <c r="K44" s="13">
        <f t="shared" si="15"/>
        <v>95</v>
      </c>
      <c r="L44" s="43" t="s">
        <v>62</v>
      </c>
      <c r="M44" s="11">
        <v>8.85</v>
      </c>
      <c r="N44" s="11">
        <v>10.9</v>
      </c>
      <c r="O44" s="139">
        <v>0</v>
      </c>
      <c r="P44" s="11">
        <v>11.8</v>
      </c>
      <c r="Q44" s="8">
        <f t="shared" si="13"/>
        <v>31.55</v>
      </c>
    </row>
    <row r="45" spans="1:19" ht="16.2" thickBot="1" x14ac:dyDescent="0.35">
      <c r="A45" s="14"/>
      <c r="B45" s="15" t="s">
        <v>18</v>
      </c>
      <c r="C45" s="9">
        <f>LARGE(C40:C44,1)+ LARGE(C40:C44,2)+ LARGE(C40:C44,3)</f>
        <v>28.700000000000003</v>
      </c>
      <c r="D45" s="9">
        <f t="shared" ref="D45:F45" si="16">LARGE(D40:D44,1)+ LARGE(D40:D44,2)+ LARGE(D40:D44,3)</f>
        <v>28.5</v>
      </c>
      <c r="E45" s="9">
        <f t="shared" si="16"/>
        <v>23.6</v>
      </c>
      <c r="F45" s="9">
        <f t="shared" si="16"/>
        <v>29</v>
      </c>
      <c r="G45" s="16">
        <f>SUM(C45:F45)</f>
        <v>109.80000000000001</v>
      </c>
      <c r="K45" s="14"/>
      <c r="L45" s="15" t="s">
        <v>18</v>
      </c>
      <c r="M45" s="9">
        <f>LARGE(M40:M44,1)+ LARGE(M40:M44,2)+ LARGE(M40:M44,3)</f>
        <v>27.75</v>
      </c>
      <c r="N45" s="9">
        <f>LARGE(N40:N44,1)+ LARGE(N40:N44,2)+ LARGE(N40:N44,3)</f>
        <v>34.1</v>
      </c>
      <c r="O45" s="9">
        <f>LARGE(O40:O44,1)+ LARGE(O40:O44,2)+ LARGE(O40:O44,3)</f>
        <v>0</v>
      </c>
      <c r="P45" s="9">
        <f>LARGE(P40:P44,1)+ LARGE(P40:P44,2)+ LARGE(P40:P44,3)</f>
        <v>37.5</v>
      </c>
      <c r="Q45" s="16">
        <f>SUM(M45:P45)</f>
        <v>99.35</v>
      </c>
    </row>
    <row r="46" spans="1:19" x14ac:dyDescent="0.25">
      <c r="A46" s="22"/>
      <c r="G46" s="24"/>
    </row>
    <row r="47" spans="1:19" ht="14.4" thickBot="1" x14ac:dyDescent="0.3">
      <c r="A47" s="22"/>
      <c r="G47" s="24"/>
    </row>
    <row r="48" spans="1:19" ht="14.4" x14ac:dyDescent="0.3">
      <c r="A48" s="79" t="s">
        <v>117</v>
      </c>
      <c r="B48" s="80"/>
      <c r="C48" s="80"/>
      <c r="D48" s="80"/>
      <c r="E48" s="80"/>
      <c r="F48" s="80"/>
      <c r="G48" s="81"/>
      <c r="K48"/>
      <c r="L48"/>
      <c r="M48"/>
      <c r="N48"/>
      <c r="O48"/>
      <c r="P48"/>
      <c r="Q48"/>
    </row>
    <row r="49" spans="1:17" ht="15.6" x14ac:dyDescent="0.3">
      <c r="A49" s="2" t="s">
        <v>0</v>
      </c>
      <c r="B49" s="3"/>
      <c r="C49" s="3"/>
      <c r="D49" s="3"/>
      <c r="E49" s="3"/>
      <c r="F49" s="3"/>
      <c r="G49" s="4"/>
      <c r="K49"/>
      <c r="L49"/>
      <c r="M49"/>
      <c r="N49"/>
      <c r="O49"/>
      <c r="P49"/>
      <c r="Q49"/>
    </row>
    <row r="50" spans="1:17" ht="14.4" x14ac:dyDescent="0.3">
      <c r="A50" s="19" t="s">
        <v>21</v>
      </c>
      <c r="B50" s="20" t="s">
        <v>20</v>
      </c>
      <c r="C50" s="20" t="s">
        <v>69</v>
      </c>
      <c r="D50" s="20" t="s">
        <v>70</v>
      </c>
      <c r="E50" s="20" t="s">
        <v>71</v>
      </c>
      <c r="F50" s="20" t="s">
        <v>72</v>
      </c>
      <c r="G50" s="21" t="s">
        <v>19</v>
      </c>
      <c r="K50"/>
      <c r="L50"/>
      <c r="M50"/>
      <c r="N50"/>
      <c r="O50"/>
      <c r="P50"/>
      <c r="Q50"/>
    </row>
    <row r="51" spans="1:17" ht="14.4" x14ac:dyDescent="0.3">
      <c r="A51" s="29">
        <f>A44+1</f>
        <v>71</v>
      </c>
      <c r="B51" s="61" t="s">
        <v>135</v>
      </c>
      <c r="C51" s="11">
        <v>9.8000000000000007</v>
      </c>
      <c r="D51" s="11">
        <f>7.7+0.3</f>
        <v>8</v>
      </c>
      <c r="E51" s="11">
        <v>7.9</v>
      </c>
      <c r="F51" s="12">
        <v>9.1999999999999993</v>
      </c>
      <c r="G51" s="8">
        <f>SUM(C51:F51)</f>
        <v>34.900000000000006</v>
      </c>
      <c r="K51"/>
      <c r="L51"/>
      <c r="M51"/>
      <c r="N51"/>
      <c r="O51"/>
      <c r="P51"/>
      <c r="Q51"/>
    </row>
    <row r="52" spans="1:17" ht="14.4" x14ac:dyDescent="0.3">
      <c r="A52" s="29">
        <f>A51+1</f>
        <v>72</v>
      </c>
      <c r="B52" s="61" t="s">
        <v>136</v>
      </c>
      <c r="C52" s="11">
        <v>9</v>
      </c>
      <c r="D52" s="11">
        <f>8.3+0.3</f>
        <v>8.6000000000000014</v>
      </c>
      <c r="E52" s="11">
        <v>6.1</v>
      </c>
      <c r="F52" s="12">
        <v>7.8</v>
      </c>
      <c r="G52" s="8">
        <f t="shared" ref="G52:G55" si="17">SUM(C52:F52)</f>
        <v>31.500000000000004</v>
      </c>
      <c r="K52"/>
      <c r="L52"/>
      <c r="M52"/>
      <c r="N52"/>
      <c r="O52"/>
      <c r="P52"/>
      <c r="Q52"/>
    </row>
    <row r="53" spans="1:17" ht="14.4" x14ac:dyDescent="0.3">
      <c r="A53" s="29">
        <f t="shared" ref="A53:A55" si="18">A52+1</f>
        <v>73</v>
      </c>
      <c r="B53" s="61" t="s">
        <v>45</v>
      </c>
      <c r="C53" s="11">
        <v>9.1999999999999993</v>
      </c>
      <c r="D53" s="11">
        <f>9.2+0.3</f>
        <v>9.5</v>
      </c>
      <c r="E53" s="11">
        <v>7.8</v>
      </c>
      <c r="F53" s="11">
        <v>8.9</v>
      </c>
      <c r="G53" s="8">
        <f t="shared" si="17"/>
        <v>35.4</v>
      </c>
      <c r="K53"/>
      <c r="L53"/>
      <c r="M53"/>
      <c r="N53"/>
      <c r="O53"/>
      <c r="P53"/>
      <c r="Q53"/>
    </row>
    <row r="54" spans="1:17" ht="14.4" x14ac:dyDescent="0.3">
      <c r="A54" s="29">
        <f t="shared" si="18"/>
        <v>74</v>
      </c>
      <c r="B54" s="61" t="s">
        <v>137</v>
      </c>
      <c r="C54" s="11">
        <v>8.9</v>
      </c>
      <c r="D54" s="11">
        <f>8.9+0.3</f>
        <v>9.2000000000000011</v>
      </c>
      <c r="E54" s="11">
        <v>8.6</v>
      </c>
      <c r="F54" s="11">
        <v>8.9</v>
      </c>
      <c r="G54" s="8">
        <f t="shared" si="17"/>
        <v>35.6</v>
      </c>
      <c r="K54"/>
      <c r="L54"/>
      <c r="M54"/>
      <c r="N54"/>
      <c r="O54"/>
      <c r="P54"/>
      <c r="Q54"/>
    </row>
    <row r="55" spans="1:17" ht="15" thickBot="1" x14ac:dyDescent="0.35">
      <c r="A55" s="29">
        <f t="shared" si="18"/>
        <v>75</v>
      </c>
      <c r="B55" s="61"/>
      <c r="C55" s="11"/>
      <c r="D55" s="11"/>
      <c r="E55" s="11"/>
      <c r="F55" s="11"/>
      <c r="G55" s="8">
        <f t="shared" si="17"/>
        <v>0</v>
      </c>
      <c r="K55"/>
      <c r="L55"/>
      <c r="M55"/>
      <c r="N55"/>
      <c r="O55"/>
      <c r="P55"/>
      <c r="Q55"/>
    </row>
    <row r="56" spans="1:17" ht="16.2" thickBot="1" x14ac:dyDescent="0.35">
      <c r="A56" s="14"/>
      <c r="B56" s="15" t="s">
        <v>18</v>
      </c>
      <c r="C56" s="9">
        <f>LARGE(C51:C55,1)+ LARGE(C51:C55,2)+ LARGE(C51:C55,3)</f>
        <v>28</v>
      </c>
      <c r="D56" s="9">
        <f>LARGE(D51:D55,1)+ LARGE(D51:D55,2)+ LARGE(D51:D55,3)</f>
        <v>27.300000000000004</v>
      </c>
      <c r="E56" s="9">
        <f>LARGE(E51:E55,1)+ LARGE(E51:E55,2)+ LARGE(E51:E55,3)</f>
        <v>24.3</v>
      </c>
      <c r="F56" s="9">
        <f>LARGE(F51:F55,1)+ LARGE(F51:F55,2)+ LARGE(F51:F55,3)</f>
        <v>27</v>
      </c>
      <c r="G56" s="16">
        <f>SUM(C56:F56)</f>
        <v>106.60000000000001</v>
      </c>
      <c r="K56"/>
      <c r="L56"/>
      <c r="M56"/>
      <c r="N56"/>
      <c r="O56"/>
      <c r="P56"/>
      <c r="Q56"/>
    </row>
    <row r="58" spans="1:17" ht="14.4" x14ac:dyDescent="0.3">
      <c r="K58"/>
      <c r="L58"/>
      <c r="M58"/>
      <c r="N58"/>
      <c r="O58"/>
      <c r="P58"/>
      <c r="Q58"/>
    </row>
    <row r="59" spans="1:17" ht="14.4" x14ac:dyDescent="0.3">
      <c r="K59"/>
      <c r="L59"/>
      <c r="M59"/>
      <c r="N59"/>
      <c r="O59"/>
      <c r="P59"/>
      <c r="Q59"/>
    </row>
    <row r="60" spans="1:17" ht="14.4" x14ac:dyDescent="0.3">
      <c r="K60"/>
      <c r="L60"/>
      <c r="M60"/>
      <c r="N60"/>
      <c r="O60"/>
      <c r="P60"/>
      <c r="Q60"/>
    </row>
    <row r="61" spans="1:17" ht="14.4" x14ac:dyDescent="0.3">
      <c r="K61"/>
      <c r="L61"/>
      <c r="M61"/>
      <c r="N61"/>
      <c r="O61"/>
      <c r="P61"/>
      <c r="Q61"/>
    </row>
    <row r="62" spans="1:17" ht="14.4" x14ac:dyDescent="0.3">
      <c r="K62"/>
      <c r="L62"/>
      <c r="M62"/>
      <c r="N62"/>
      <c r="O62"/>
      <c r="P62"/>
      <c r="Q62"/>
    </row>
    <row r="63" spans="1:17" ht="14.4" x14ac:dyDescent="0.3">
      <c r="K63"/>
      <c r="L63"/>
      <c r="M63"/>
      <c r="N63"/>
      <c r="O63"/>
      <c r="P63"/>
      <c r="Q63"/>
    </row>
    <row r="64" spans="1:17" ht="14.4" x14ac:dyDescent="0.3">
      <c r="K64"/>
      <c r="L64"/>
      <c r="M64"/>
      <c r="N64"/>
      <c r="O64"/>
      <c r="P64"/>
      <c r="Q64"/>
    </row>
    <row r="65" spans="11:17" ht="14.4" x14ac:dyDescent="0.3">
      <c r="K65"/>
      <c r="L65"/>
      <c r="M65"/>
      <c r="N65"/>
      <c r="O65"/>
      <c r="P65"/>
      <c r="Q65"/>
    </row>
    <row r="66" spans="11:17" ht="14.4" x14ac:dyDescent="0.3">
      <c r="K66"/>
      <c r="L66"/>
      <c r="M66"/>
      <c r="N66"/>
      <c r="O66"/>
      <c r="P66"/>
      <c r="Q66"/>
    </row>
    <row r="67" spans="11:17" ht="14.4" x14ac:dyDescent="0.3">
      <c r="K67"/>
      <c r="L67"/>
      <c r="M67"/>
      <c r="N67"/>
      <c r="O67"/>
      <c r="P67"/>
      <c r="Q67"/>
    </row>
  </sheetData>
  <mergeCells count="16">
    <mergeCell ref="T4:Z4"/>
    <mergeCell ref="T12:Z12"/>
    <mergeCell ref="T16:Z16"/>
    <mergeCell ref="A48:G48"/>
    <mergeCell ref="K38:Q38"/>
    <mergeCell ref="K16:Q16"/>
    <mergeCell ref="A26:G26"/>
    <mergeCell ref="K26:Q26"/>
    <mergeCell ref="A37:G37"/>
    <mergeCell ref="K37:Q37"/>
    <mergeCell ref="A4:G4"/>
    <mergeCell ref="A1:P2"/>
    <mergeCell ref="K4:Q4"/>
    <mergeCell ref="K5:Q5"/>
    <mergeCell ref="A15:G15"/>
    <mergeCell ref="K15:Q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EA434-3AEA-42DB-9DF6-C67F25B9E715}">
  <sheetPr>
    <pageSetUpPr fitToPage="1"/>
  </sheetPr>
  <dimension ref="A1:S67"/>
  <sheetViews>
    <sheetView workbookViewId="0">
      <selection activeCell="K4" sqref="K4:Q4"/>
    </sheetView>
  </sheetViews>
  <sheetFormatPr defaultColWidth="9.109375" defaultRowHeight="13.8" x14ac:dyDescent="0.25"/>
  <cols>
    <col min="1" max="1" width="13" style="17" customWidth="1"/>
    <col min="2" max="2" width="23" style="17" bestFit="1" customWidth="1"/>
    <col min="3" max="3" width="9.109375" style="17"/>
    <col min="4" max="4" width="7.44140625" style="17" bestFit="1" customWidth="1"/>
    <col min="5" max="5" width="9.109375" style="17"/>
    <col min="6" max="6" width="6.109375" style="17" bestFit="1" customWidth="1"/>
    <col min="7" max="8" width="9.109375" style="17"/>
    <col min="9" max="10" width="8.5546875" style="17" customWidth="1"/>
    <col min="11" max="11" width="9.109375" style="17"/>
    <col min="12" max="12" width="23.33203125" style="17" bestFit="1" customWidth="1"/>
    <col min="13" max="13" width="7.44140625" style="17" bestFit="1" customWidth="1"/>
    <col min="14" max="16384" width="9.109375" style="17"/>
  </cols>
  <sheetData>
    <row r="1" spans="1:17" x14ac:dyDescent="0.25">
      <c r="A1" s="78" t="s">
        <v>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7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7" ht="23.4" thickBot="1" x14ac:dyDescent="0.35">
      <c r="B3" s="1"/>
      <c r="G3" s="18"/>
    </row>
    <row r="4" spans="1:17" x14ac:dyDescent="0.25">
      <c r="A4" s="79" t="s">
        <v>117</v>
      </c>
      <c r="B4" s="80"/>
      <c r="C4" s="80"/>
      <c r="D4" s="80"/>
      <c r="E4" s="80"/>
      <c r="F4" s="80"/>
      <c r="G4" s="81"/>
      <c r="K4" s="75" t="s">
        <v>223</v>
      </c>
      <c r="L4" s="76"/>
      <c r="M4" s="76"/>
      <c r="N4" s="76"/>
      <c r="O4" s="76"/>
      <c r="P4" s="76"/>
      <c r="Q4" s="77"/>
    </row>
    <row r="5" spans="1:17" ht="15.6" x14ac:dyDescent="0.3">
      <c r="A5" s="5" t="s">
        <v>118</v>
      </c>
      <c r="B5" s="6"/>
      <c r="C5" s="6"/>
      <c r="D5" s="6"/>
      <c r="E5" s="6"/>
      <c r="F5" s="6"/>
      <c r="G5" s="7"/>
      <c r="K5" s="82" t="s">
        <v>16</v>
      </c>
      <c r="L5" s="83"/>
      <c r="M5" s="83"/>
      <c r="N5" s="83"/>
      <c r="O5" s="83"/>
      <c r="P5" s="83"/>
      <c r="Q5" s="84"/>
    </row>
    <row r="6" spans="1:17" ht="14.4" x14ac:dyDescent="0.3">
      <c r="A6" s="19" t="s">
        <v>21</v>
      </c>
      <c r="B6" s="20" t="s">
        <v>20</v>
      </c>
      <c r="C6" s="103" t="s">
        <v>219</v>
      </c>
      <c r="D6" s="104"/>
      <c r="E6" s="104"/>
      <c r="F6" s="104"/>
      <c r="G6" s="105"/>
      <c r="K6" s="19" t="s">
        <v>21</v>
      </c>
      <c r="L6" s="20" t="s">
        <v>20</v>
      </c>
      <c r="M6" s="103" t="s">
        <v>224</v>
      </c>
      <c r="N6" s="104"/>
      <c r="O6" s="104"/>
      <c r="P6" s="104"/>
      <c r="Q6" s="105"/>
    </row>
    <row r="7" spans="1:17" ht="14.4" x14ac:dyDescent="0.25">
      <c r="A7" s="29">
        <f>'Round One'!K66+1</f>
        <v>51</v>
      </c>
      <c r="B7" s="43" t="s">
        <v>119</v>
      </c>
      <c r="C7" s="106"/>
      <c r="D7" s="107"/>
      <c r="E7" s="107"/>
      <c r="F7" s="107"/>
      <c r="G7" s="108"/>
      <c r="K7" s="13">
        <f>A55+1</f>
        <v>76</v>
      </c>
      <c r="L7" s="43" t="s">
        <v>8</v>
      </c>
      <c r="M7" s="106"/>
      <c r="N7" s="107"/>
      <c r="O7" s="107"/>
      <c r="P7" s="107"/>
      <c r="Q7" s="108"/>
    </row>
    <row r="8" spans="1:17" ht="14.4" x14ac:dyDescent="0.25">
      <c r="A8" s="29">
        <f>A7+1</f>
        <v>52</v>
      </c>
      <c r="B8" s="43" t="s">
        <v>49</v>
      </c>
      <c r="C8" s="106"/>
      <c r="D8" s="107"/>
      <c r="E8" s="107"/>
      <c r="F8" s="107"/>
      <c r="G8" s="108"/>
      <c r="K8" s="13">
        <f>K7+1</f>
        <v>77</v>
      </c>
      <c r="L8" s="43" t="s">
        <v>7</v>
      </c>
      <c r="M8" s="106"/>
      <c r="N8" s="107"/>
      <c r="O8" s="107"/>
      <c r="P8" s="107"/>
      <c r="Q8" s="108"/>
    </row>
    <row r="9" spans="1:17" ht="14.4" x14ac:dyDescent="0.25">
      <c r="A9" s="29">
        <f t="shared" ref="A9:A11" si="0">A8+1</f>
        <v>53</v>
      </c>
      <c r="B9" s="43" t="s">
        <v>50</v>
      </c>
      <c r="C9" s="106"/>
      <c r="D9" s="107"/>
      <c r="E9" s="107"/>
      <c r="F9" s="107"/>
      <c r="G9" s="108"/>
      <c r="K9" s="13">
        <f t="shared" ref="K9:K11" si="1">K8+1</f>
        <v>78</v>
      </c>
      <c r="L9" s="43" t="s">
        <v>10</v>
      </c>
      <c r="M9" s="106"/>
      <c r="N9" s="107"/>
      <c r="O9" s="107"/>
      <c r="P9" s="107"/>
      <c r="Q9" s="108"/>
    </row>
    <row r="10" spans="1:17" ht="14.4" x14ac:dyDescent="0.25">
      <c r="A10" s="29">
        <f t="shared" si="0"/>
        <v>54</v>
      </c>
      <c r="B10" s="43" t="s">
        <v>120</v>
      </c>
      <c r="C10" s="106"/>
      <c r="D10" s="107"/>
      <c r="E10" s="107"/>
      <c r="F10" s="107"/>
      <c r="G10" s="108"/>
      <c r="K10" s="13">
        <f t="shared" si="1"/>
        <v>79</v>
      </c>
      <c r="L10" s="43" t="s">
        <v>139</v>
      </c>
      <c r="M10" s="106"/>
      <c r="N10" s="107"/>
      <c r="O10" s="107"/>
      <c r="P10" s="107"/>
      <c r="Q10" s="108"/>
    </row>
    <row r="11" spans="1:17" ht="14.4" x14ac:dyDescent="0.25">
      <c r="A11" s="29">
        <f t="shared" si="0"/>
        <v>55</v>
      </c>
      <c r="B11" s="43"/>
      <c r="C11" s="106"/>
      <c r="D11" s="107"/>
      <c r="E11" s="107"/>
      <c r="F11" s="107"/>
      <c r="G11" s="108"/>
      <c r="K11" s="13">
        <f t="shared" si="1"/>
        <v>80</v>
      </c>
      <c r="L11" s="43" t="s">
        <v>140</v>
      </c>
      <c r="M11" s="106"/>
      <c r="N11" s="107"/>
      <c r="O11" s="107"/>
      <c r="P11" s="107"/>
      <c r="Q11" s="108"/>
    </row>
    <row r="12" spans="1:17" ht="14.4" thickBot="1" x14ac:dyDescent="0.3">
      <c r="A12" s="14"/>
      <c r="B12" s="15" t="s">
        <v>18</v>
      </c>
      <c r="C12" s="109"/>
      <c r="D12" s="110"/>
      <c r="E12" s="110"/>
      <c r="F12" s="110"/>
      <c r="G12" s="111"/>
      <c r="K12" s="38"/>
      <c r="L12" s="39" t="s">
        <v>18</v>
      </c>
      <c r="M12" s="109"/>
      <c r="N12" s="110"/>
      <c r="O12" s="110"/>
      <c r="P12" s="110"/>
      <c r="Q12" s="111"/>
    </row>
    <row r="13" spans="1:17" x14ac:dyDescent="0.25">
      <c r="A13" s="22"/>
      <c r="B13" s="34"/>
      <c r="F13" s="23"/>
      <c r="G13" s="35"/>
      <c r="K13" s="22"/>
      <c r="Q13" s="24"/>
    </row>
    <row r="14" spans="1:17" ht="14.4" thickBot="1" x14ac:dyDescent="0.3">
      <c r="A14" s="22"/>
      <c r="G14" s="24"/>
      <c r="K14" s="22"/>
      <c r="Q14" s="24"/>
    </row>
    <row r="15" spans="1:17" x14ac:dyDescent="0.25">
      <c r="A15" s="79" t="s">
        <v>117</v>
      </c>
      <c r="B15" s="80"/>
      <c r="C15" s="80"/>
      <c r="D15" s="80"/>
      <c r="E15" s="80"/>
      <c r="F15" s="80"/>
      <c r="G15" s="81"/>
      <c r="K15" s="75" t="s">
        <v>141</v>
      </c>
      <c r="L15" s="76"/>
      <c r="M15" s="76"/>
      <c r="N15" s="76"/>
      <c r="O15" s="76"/>
      <c r="P15" s="76"/>
      <c r="Q15" s="77"/>
    </row>
    <row r="16" spans="1:17" ht="15.6" x14ac:dyDescent="0.3">
      <c r="A16" s="67" t="s">
        <v>121</v>
      </c>
      <c r="B16" s="48"/>
      <c r="C16" s="48"/>
      <c r="D16" s="48"/>
      <c r="E16" s="48"/>
      <c r="F16" s="48"/>
      <c r="G16" s="49"/>
      <c r="K16" s="88" t="s">
        <v>16</v>
      </c>
      <c r="L16" s="89"/>
      <c r="M16" s="89"/>
      <c r="N16" s="89"/>
      <c r="O16" s="89"/>
      <c r="P16" s="89"/>
      <c r="Q16" s="90"/>
    </row>
    <row r="17" spans="1:19" ht="14.4" x14ac:dyDescent="0.3">
      <c r="A17" s="19" t="s">
        <v>21</v>
      </c>
      <c r="B17" s="20" t="s">
        <v>20</v>
      </c>
      <c r="C17" s="103" t="s">
        <v>219</v>
      </c>
      <c r="D17" s="104"/>
      <c r="E17" s="104"/>
      <c r="F17" s="104"/>
      <c r="G17" s="105"/>
      <c r="K17" s="19" t="s">
        <v>21</v>
      </c>
      <c r="L17" s="20" t="s">
        <v>20</v>
      </c>
      <c r="M17" s="103" t="s">
        <v>217</v>
      </c>
      <c r="N17" s="104"/>
      <c r="O17" s="104"/>
      <c r="P17" s="104"/>
      <c r="Q17" s="105"/>
    </row>
    <row r="18" spans="1:19" ht="14.4" x14ac:dyDescent="0.25">
      <c r="A18" s="29">
        <f>A11+1</f>
        <v>56</v>
      </c>
      <c r="B18" s="43" t="s">
        <v>122</v>
      </c>
      <c r="C18" s="106"/>
      <c r="D18" s="107"/>
      <c r="E18" s="107"/>
      <c r="F18" s="107"/>
      <c r="G18" s="108"/>
      <c r="K18" s="13">
        <f>K11+1</f>
        <v>81</v>
      </c>
      <c r="L18" s="43" t="s">
        <v>22</v>
      </c>
      <c r="M18" s="106"/>
      <c r="N18" s="107"/>
      <c r="O18" s="107"/>
      <c r="P18" s="107"/>
      <c r="Q18" s="108"/>
    </row>
    <row r="19" spans="1:19" ht="14.4" x14ac:dyDescent="0.25">
      <c r="A19" s="29">
        <f>A18+1</f>
        <v>57</v>
      </c>
      <c r="B19" s="43" t="s">
        <v>123</v>
      </c>
      <c r="C19" s="106"/>
      <c r="D19" s="107"/>
      <c r="E19" s="107"/>
      <c r="F19" s="107"/>
      <c r="G19" s="108"/>
      <c r="K19" s="13">
        <f>K18+1</f>
        <v>82</v>
      </c>
      <c r="L19" s="43" t="s">
        <v>23</v>
      </c>
      <c r="M19" s="106"/>
      <c r="N19" s="107"/>
      <c r="O19" s="107"/>
      <c r="P19" s="107"/>
      <c r="Q19" s="108"/>
    </row>
    <row r="20" spans="1:19" ht="14.4" x14ac:dyDescent="0.25">
      <c r="A20" s="29">
        <f t="shared" ref="A20:A22" si="2">A19+1</f>
        <v>58</v>
      </c>
      <c r="B20" s="43" t="s">
        <v>124</v>
      </c>
      <c r="C20" s="106"/>
      <c r="D20" s="107"/>
      <c r="E20" s="107"/>
      <c r="F20" s="107"/>
      <c r="G20" s="108"/>
      <c r="K20" s="13">
        <f t="shared" ref="K20:K22" si="3">K19+1</f>
        <v>83</v>
      </c>
      <c r="L20" s="43" t="s">
        <v>24</v>
      </c>
      <c r="M20" s="106"/>
      <c r="N20" s="107"/>
      <c r="O20" s="107"/>
      <c r="P20" s="107"/>
      <c r="Q20" s="108"/>
    </row>
    <row r="21" spans="1:19" ht="14.4" x14ac:dyDescent="0.25">
      <c r="A21" s="29">
        <f t="shared" si="2"/>
        <v>59</v>
      </c>
      <c r="B21" s="43"/>
      <c r="C21" s="106"/>
      <c r="D21" s="107"/>
      <c r="E21" s="107"/>
      <c r="F21" s="107"/>
      <c r="G21" s="108"/>
      <c r="K21" s="13">
        <f t="shared" si="3"/>
        <v>84</v>
      </c>
      <c r="L21" s="43" t="s">
        <v>52</v>
      </c>
      <c r="M21" s="106"/>
      <c r="N21" s="107"/>
      <c r="O21" s="107"/>
      <c r="P21" s="107"/>
      <c r="Q21" s="108"/>
    </row>
    <row r="22" spans="1:19" ht="14.4" x14ac:dyDescent="0.25">
      <c r="A22" s="29">
        <f t="shared" si="2"/>
        <v>60</v>
      </c>
      <c r="B22" s="43"/>
      <c r="C22" s="106"/>
      <c r="D22" s="107"/>
      <c r="E22" s="107"/>
      <c r="F22" s="107"/>
      <c r="G22" s="108"/>
      <c r="K22" s="13">
        <f t="shared" si="3"/>
        <v>85</v>
      </c>
      <c r="L22" s="43" t="s">
        <v>142</v>
      </c>
      <c r="M22" s="106"/>
      <c r="N22" s="107"/>
      <c r="O22" s="107"/>
      <c r="P22" s="107"/>
      <c r="Q22" s="108"/>
    </row>
    <row r="23" spans="1:19" ht="14.4" thickBot="1" x14ac:dyDescent="0.3">
      <c r="A23" s="14"/>
      <c r="B23" s="15" t="s">
        <v>18</v>
      </c>
      <c r="C23" s="109"/>
      <c r="D23" s="110"/>
      <c r="E23" s="110"/>
      <c r="F23" s="110"/>
      <c r="G23" s="111"/>
      <c r="K23" s="38"/>
      <c r="L23" s="39" t="s">
        <v>18</v>
      </c>
      <c r="M23" s="109"/>
      <c r="N23" s="110"/>
      <c r="O23" s="110"/>
      <c r="P23" s="110"/>
      <c r="Q23" s="111"/>
      <c r="S23" s="60"/>
    </row>
    <row r="24" spans="1:19" ht="15.6" x14ac:dyDescent="0.3">
      <c r="A24" s="22"/>
      <c r="B24" s="23"/>
      <c r="C24" s="10"/>
      <c r="D24" s="10"/>
      <c r="E24" s="10"/>
      <c r="F24" s="10"/>
      <c r="G24" s="24"/>
      <c r="K24" s="22"/>
      <c r="Q24" s="24"/>
    </row>
    <row r="25" spans="1:19" ht="14.4" thickBot="1" x14ac:dyDescent="0.3">
      <c r="A25" s="22"/>
      <c r="G25" s="24"/>
      <c r="K25" s="22"/>
      <c r="Q25" s="24"/>
    </row>
    <row r="26" spans="1:19" x14ac:dyDescent="0.25">
      <c r="A26" s="79" t="s">
        <v>117</v>
      </c>
      <c r="B26" s="80"/>
      <c r="C26" s="80"/>
      <c r="D26" s="80"/>
      <c r="E26" s="80"/>
      <c r="F26" s="80"/>
      <c r="G26" s="81"/>
      <c r="K26" s="75" t="s">
        <v>143</v>
      </c>
      <c r="L26" s="76"/>
      <c r="M26" s="76"/>
      <c r="N26" s="76"/>
      <c r="O26" s="76"/>
      <c r="P26" s="76"/>
      <c r="Q26" s="77"/>
    </row>
    <row r="27" spans="1:19" ht="15.6" x14ac:dyDescent="0.3">
      <c r="A27" s="45" t="s">
        <v>41</v>
      </c>
      <c r="B27" s="46"/>
      <c r="C27" s="46"/>
      <c r="D27" s="46"/>
      <c r="E27" s="46"/>
      <c r="F27" s="46"/>
      <c r="G27" s="47"/>
      <c r="K27" s="2" t="s">
        <v>0</v>
      </c>
      <c r="L27" s="3"/>
      <c r="M27" s="3"/>
      <c r="N27" s="3"/>
      <c r="O27" s="3"/>
      <c r="P27" s="3"/>
      <c r="Q27" s="4"/>
    </row>
    <row r="28" spans="1:19" ht="14.4" x14ac:dyDescent="0.3">
      <c r="A28" s="19" t="s">
        <v>21</v>
      </c>
      <c r="B28" s="20" t="s">
        <v>20</v>
      </c>
      <c r="C28" s="103" t="s">
        <v>217</v>
      </c>
      <c r="D28" s="104"/>
      <c r="E28" s="104"/>
      <c r="F28" s="104"/>
      <c r="G28" s="105"/>
      <c r="K28" s="19" t="s">
        <v>21</v>
      </c>
      <c r="L28" s="20" t="s">
        <v>20</v>
      </c>
      <c r="M28" s="103" t="s">
        <v>220</v>
      </c>
      <c r="N28" s="104"/>
      <c r="O28" s="104"/>
      <c r="P28" s="104"/>
      <c r="Q28" s="105"/>
    </row>
    <row r="29" spans="1:19" ht="14.4" x14ac:dyDescent="0.25">
      <c r="A29" s="29">
        <f>A22+1</f>
        <v>61</v>
      </c>
      <c r="B29" s="43" t="s">
        <v>125</v>
      </c>
      <c r="C29" s="106"/>
      <c r="D29" s="107"/>
      <c r="E29" s="107"/>
      <c r="F29" s="107"/>
      <c r="G29" s="108"/>
      <c r="K29" s="13">
        <f>K22+1</f>
        <v>86</v>
      </c>
      <c r="L29" s="43" t="s">
        <v>144</v>
      </c>
      <c r="M29" s="106"/>
      <c r="N29" s="107"/>
      <c r="O29" s="107"/>
      <c r="P29" s="107"/>
      <c r="Q29" s="108"/>
    </row>
    <row r="30" spans="1:19" ht="14.4" x14ac:dyDescent="0.25">
      <c r="A30" s="29">
        <f>A29+1</f>
        <v>62</v>
      </c>
      <c r="B30" s="43" t="s">
        <v>126</v>
      </c>
      <c r="C30" s="106"/>
      <c r="D30" s="107"/>
      <c r="E30" s="107"/>
      <c r="F30" s="107"/>
      <c r="G30" s="108"/>
      <c r="K30" s="13">
        <f>K29+1</f>
        <v>87</v>
      </c>
      <c r="L30" s="43" t="s">
        <v>67</v>
      </c>
      <c r="M30" s="106"/>
      <c r="N30" s="107"/>
      <c r="O30" s="107"/>
      <c r="P30" s="107"/>
      <c r="Q30" s="108"/>
    </row>
    <row r="31" spans="1:19" ht="14.4" x14ac:dyDescent="0.25">
      <c r="A31" s="29">
        <f t="shared" ref="A31:A33" si="4">A30+1</f>
        <v>63</v>
      </c>
      <c r="B31" s="43" t="s">
        <v>127</v>
      </c>
      <c r="C31" s="106"/>
      <c r="D31" s="107"/>
      <c r="E31" s="107"/>
      <c r="F31" s="107"/>
      <c r="G31" s="108"/>
      <c r="K31" s="13">
        <f t="shared" ref="K31:K33" si="5">K30+1</f>
        <v>88</v>
      </c>
      <c r="L31" s="43" t="s">
        <v>145</v>
      </c>
      <c r="M31" s="106"/>
      <c r="N31" s="107"/>
      <c r="O31" s="107"/>
      <c r="P31" s="107"/>
      <c r="Q31" s="108"/>
    </row>
    <row r="32" spans="1:19" ht="14.4" x14ac:dyDescent="0.25">
      <c r="A32" s="29">
        <f t="shared" si="4"/>
        <v>64</v>
      </c>
      <c r="B32" s="43" t="s">
        <v>128</v>
      </c>
      <c r="C32" s="106"/>
      <c r="D32" s="107"/>
      <c r="E32" s="107"/>
      <c r="F32" s="107"/>
      <c r="G32" s="108"/>
      <c r="K32" s="13">
        <f t="shared" si="5"/>
        <v>89</v>
      </c>
      <c r="L32" s="43" t="s">
        <v>65</v>
      </c>
      <c r="M32" s="106"/>
      <c r="N32" s="107"/>
      <c r="O32" s="107"/>
      <c r="P32" s="107"/>
      <c r="Q32" s="108"/>
    </row>
    <row r="33" spans="1:19" ht="14.4" x14ac:dyDescent="0.25">
      <c r="A33" s="29">
        <f t="shared" si="4"/>
        <v>65</v>
      </c>
      <c r="B33" s="43" t="s">
        <v>129</v>
      </c>
      <c r="C33" s="106"/>
      <c r="D33" s="107"/>
      <c r="E33" s="107"/>
      <c r="F33" s="107"/>
      <c r="G33" s="108"/>
      <c r="K33" s="13">
        <f t="shared" si="5"/>
        <v>90</v>
      </c>
      <c r="L33" s="43" t="s">
        <v>66</v>
      </c>
      <c r="M33" s="106"/>
      <c r="N33" s="107"/>
      <c r="O33" s="107"/>
      <c r="P33" s="107"/>
      <c r="Q33" s="108"/>
    </row>
    <row r="34" spans="1:19" ht="14.4" thickBot="1" x14ac:dyDescent="0.3">
      <c r="A34" s="14"/>
      <c r="B34" s="15" t="s">
        <v>18</v>
      </c>
      <c r="C34" s="109"/>
      <c r="D34" s="110"/>
      <c r="E34" s="110"/>
      <c r="F34" s="110"/>
      <c r="G34" s="111"/>
      <c r="K34" s="14"/>
      <c r="L34" s="15" t="s">
        <v>18</v>
      </c>
      <c r="M34" s="109"/>
      <c r="N34" s="110"/>
      <c r="O34" s="110"/>
      <c r="P34" s="110"/>
      <c r="Q34" s="111"/>
      <c r="S34" s="60"/>
    </row>
    <row r="35" spans="1:19" ht="15.6" x14ac:dyDescent="0.3">
      <c r="K35" s="22"/>
      <c r="L35" s="23"/>
      <c r="M35" s="10"/>
      <c r="N35" s="10"/>
      <c r="O35" s="10"/>
      <c r="P35" s="10"/>
      <c r="Q35" s="44"/>
    </row>
    <row r="36" spans="1:19" ht="16.2" thickBot="1" x14ac:dyDescent="0.35">
      <c r="K36" s="22"/>
      <c r="L36" s="23"/>
      <c r="M36" s="10"/>
      <c r="N36" s="10"/>
      <c r="O36" s="10"/>
      <c r="P36" s="10"/>
      <c r="Q36" s="44"/>
    </row>
    <row r="37" spans="1:19" x14ac:dyDescent="0.25">
      <c r="A37" s="79" t="s">
        <v>117</v>
      </c>
      <c r="B37" s="80"/>
      <c r="C37" s="80"/>
      <c r="D37" s="80"/>
      <c r="E37" s="80"/>
      <c r="F37" s="80"/>
      <c r="G37" s="81"/>
      <c r="K37" s="75" t="s">
        <v>64</v>
      </c>
      <c r="L37" s="76"/>
      <c r="M37" s="76"/>
      <c r="N37" s="76"/>
      <c r="O37" s="76"/>
      <c r="P37" s="76"/>
      <c r="Q37" s="77"/>
    </row>
    <row r="38" spans="1:19" ht="15.6" x14ac:dyDescent="0.3">
      <c r="A38" s="53" t="s">
        <v>16</v>
      </c>
      <c r="B38" s="54"/>
      <c r="C38" s="54"/>
      <c r="D38" s="54"/>
      <c r="E38" s="54"/>
      <c r="F38" s="54"/>
      <c r="G38" s="55"/>
      <c r="K38" s="85" t="s">
        <v>17</v>
      </c>
      <c r="L38" s="86"/>
      <c r="M38" s="86"/>
      <c r="N38" s="86"/>
      <c r="O38" s="86"/>
      <c r="P38" s="86"/>
      <c r="Q38" s="87"/>
    </row>
    <row r="39" spans="1:19" ht="14.4" x14ac:dyDescent="0.3">
      <c r="A39" s="19" t="s">
        <v>21</v>
      </c>
      <c r="B39" s="20" t="s">
        <v>20</v>
      </c>
      <c r="C39" s="103" t="s">
        <v>221</v>
      </c>
      <c r="D39" s="104"/>
      <c r="E39" s="104"/>
      <c r="F39" s="104"/>
      <c r="G39" s="105"/>
      <c r="K39" s="19" t="s">
        <v>21</v>
      </c>
      <c r="L39" s="20" t="s">
        <v>20</v>
      </c>
      <c r="M39" s="103" t="s">
        <v>218</v>
      </c>
      <c r="N39" s="104"/>
      <c r="O39" s="104"/>
      <c r="P39" s="104"/>
      <c r="Q39" s="105"/>
    </row>
    <row r="40" spans="1:19" ht="14.4" customHeight="1" x14ac:dyDescent="0.25">
      <c r="A40" s="29">
        <f>A33+1</f>
        <v>66</v>
      </c>
      <c r="B40" s="43" t="s">
        <v>130</v>
      </c>
      <c r="C40" s="106"/>
      <c r="D40" s="107"/>
      <c r="E40" s="107"/>
      <c r="F40" s="107"/>
      <c r="G40" s="108"/>
      <c r="K40" s="13">
        <f>K33+1</f>
        <v>91</v>
      </c>
      <c r="L40" s="43" t="s">
        <v>146</v>
      </c>
      <c r="M40" s="106"/>
      <c r="N40" s="107"/>
      <c r="O40" s="107"/>
      <c r="P40" s="107"/>
      <c r="Q40" s="108"/>
    </row>
    <row r="41" spans="1:19" ht="14.4" customHeight="1" x14ac:dyDescent="0.25">
      <c r="A41" s="29">
        <f>A40+1</f>
        <v>67</v>
      </c>
      <c r="B41" s="43" t="s">
        <v>131</v>
      </c>
      <c r="C41" s="106"/>
      <c r="D41" s="107"/>
      <c r="E41" s="107"/>
      <c r="F41" s="107"/>
      <c r="G41" s="108"/>
      <c r="K41" s="13">
        <f>K40+1</f>
        <v>92</v>
      </c>
      <c r="L41" s="43" t="s">
        <v>147</v>
      </c>
      <c r="M41" s="106"/>
      <c r="N41" s="107"/>
      <c r="O41" s="107"/>
      <c r="P41" s="107"/>
      <c r="Q41" s="108"/>
    </row>
    <row r="42" spans="1:19" ht="14.4" customHeight="1" x14ac:dyDescent="0.25">
      <c r="A42" s="29">
        <f t="shared" ref="A42:A44" si="6">A41+1</f>
        <v>68</v>
      </c>
      <c r="B42" s="43" t="s">
        <v>132</v>
      </c>
      <c r="C42" s="106"/>
      <c r="D42" s="107"/>
      <c r="E42" s="107"/>
      <c r="F42" s="107"/>
      <c r="G42" s="108"/>
      <c r="K42" s="13">
        <f t="shared" ref="K42:K44" si="7">K41+1</f>
        <v>93</v>
      </c>
      <c r="L42" s="43" t="s">
        <v>63</v>
      </c>
      <c r="M42" s="106"/>
      <c r="N42" s="107"/>
      <c r="O42" s="107"/>
      <c r="P42" s="107"/>
      <c r="Q42" s="108"/>
    </row>
    <row r="43" spans="1:19" ht="14.4" customHeight="1" x14ac:dyDescent="0.25">
      <c r="A43" s="29">
        <f t="shared" si="6"/>
        <v>69</v>
      </c>
      <c r="B43" s="43" t="s">
        <v>133</v>
      </c>
      <c r="C43" s="106"/>
      <c r="D43" s="107"/>
      <c r="E43" s="107"/>
      <c r="F43" s="107"/>
      <c r="G43" s="108"/>
      <c r="K43" s="13">
        <f t="shared" si="7"/>
        <v>94</v>
      </c>
      <c r="L43" s="43" t="s">
        <v>38</v>
      </c>
      <c r="M43" s="106"/>
      <c r="N43" s="107"/>
      <c r="O43" s="107"/>
      <c r="P43" s="107"/>
      <c r="Q43" s="108"/>
    </row>
    <row r="44" spans="1:19" ht="15" customHeight="1" x14ac:dyDescent="0.3">
      <c r="A44" s="29">
        <f t="shared" si="6"/>
        <v>70</v>
      </c>
      <c r="B44" s="33" t="s">
        <v>134</v>
      </c>
      <c r="C44" s="106"/>
      <c r="D44" s="107"/>
      <c r="E44" s="107"/>
      <c r="F44" s="107"/>
      <c r="G44" s="108"/>
      <c r="K44" s="13">
        <f t="shared" si="7"/>
        <v>95</v>
      </c>
      <c r="L44" s="43" t="s">
        <v>62</v>
      </c>
      <c r="M44" s="106"/>
      <c r="N44" s="107"/>
      <c r="O44" s="107"/>
      <c r="P44" s="107"/>
      <c r="Q44" s="108"/>
    </row>
    <row r="45" spans="1:19" ht="16.2" customHeight="1" thickBot="1" x14ac:dyDescent="0.3">
      <c r="A45" s="14"/>
      <c r="B45" s="15" t="s">
        <v>18</v>
      </c>
      <c r="C45" s="109"/>
      <c r="D45" s="110"/>
      <c r="E45" s="110"/>
      <c r="F45" s="110"/>
      <c r="G45" s="111"/>
      <c r="K45" s="14"/>
      <c r="L45" s="15" t="s">
        <v>18</v>
      </c>
      <c r="M45" s="109"/>
      <c r="N45" s="110"/>
      <c r="O45" s="110"/>
      <c r="P45" s="110"/>
      <c r="Q45" s="111"/>
    </row>
    <row r="46" spans="1:19" ht="14.4" customHeight="1" x14ac:dyDescent="0.25">
      <c r="A46" s="22"/>
      <c r="G46" s="24"/>
    </row>
    <row r="47" spans="1:19" ht="14.4" thickBot="1" x14ac:dyDescent="0.3">
      <c r="A47" s="22"/>
      <c r="G47" s="24"/>
    </row>
    <row r="48" spans="1:19" x14ac:dyDescent="0.25">
      <c r="A48" s="79" t="s">
        <v>117</v>
      </c>
      <c r="B48" s="80"/>
      <c r="C48" s="80"/>
      <c r="D48" s="80"/>
      <c r="E48" s="80"/>
      <c r="F48" s="80"/>
      <c r="G48" s="81"/>
      <c r="J48" s="116" t="s">
        <v>222</v>
      </c>
      <c r="K48" s="116"/>
      <c r="L48" s="116"/>
      <c r="M48" s="116"/>
      <c r="N48" s="116"/>
      <c r="O48" s="116"/>
      <c r="P48" s="116"/>
      <c r="Q48" s="116"/>
    </row>
    <row r="49" spans="1:17" ht="15.6" x14ac:dyDescent="0.3">
      <c r="A49" s="2" t="s">
        <v>0</v>
      </c>
      <c r="B49" s="3"/>
      <c r="C49" s="3"/>
      <c r="D49" s="3"/>
      <c r="E49" s="3"/>
      <c r="F49" s="3"/>
      <c r="G49" s="4"/>
      <c r="J49" s="116"/>
      <c r="K49" s="116"/>
      <c r="L49" s="116"/>
      <c r="M49" s="116"/>
      <c r="N49" s="116"/>
      <c r="O49" s="116"/>
      <c r="P49" s="116"/>
      <c r="Q49" s="116"/>
    </row>
    <row r="50" spans="1:17" ht="14.4" x14ac:dyDescent="0.3">
      <c r="A50" s="19" t="s">
        <v>21</v>
      </c>
      <c r="B50" s="20" t="s">
        <v>20</v>
      </c>
      <c r="C50" s="103" t="s">
        <v>218</v>
      </c>
      <c r="D50" s="104"/>
      <c r="E50" s="104"/>
      <c r="F50" s="104"/>
      <c r="G50" s="105"/>
      <c r="J50" s="116"/>
      <c r="K50" s="116"/>
      <c r="L50" s="116"/>
      <c r="M50" s="116"/>
      <c r="N50" s="116"/>
      <c r="O50" s="116"/>
      <c r="P50" s="116"/>
      <c r="Q50" s="116"/>
    </row>
    <row r="51" spans="1:17" ht="14.4" x14ac:dyDescent="0.3">
      <c r="A51" s="29">
        <f>A44+1</f>
        <v>71</v>
      </c>
      <c r="B51" s="61" t="s">
        <v>135</v>
      </c>
      <c r="C51" s="106"/>
      <c r="D51" s="107"/>
      <c r="E51" s="107"/>
      <c r="F51" s="107"/>
      <c r="G51" s="108"/>
      <c r="K51"/>
      <c r="L51"/>
      <c r="M51"/>
      <c r="N51"/>
      <c r="O51"/>
      <c r="P51"/>
      <c r="Q51"/>
    </row>
    <row r="52" spans="1:17" ht="14.4" x14ac:dyDescent="0.3">
      <c r="A52" s="29">
        <f>A51+1</f>
        <v>72</v>
      </c>
      <c r="B52" s="61" t="s">
        <v>136</v>
      </c>
      <c r="C52" s="106"/>
      <c r="D52" s="107"/>
      <c r="E52" s="107"/>
      <c r="F52" s="107"/>
      <c r="G52" s="108"/>
      <c r="K52"/>
      <c r="L52"/>
      <c r="M52"/>
      <c r="N52"/>
      <c r="O52"/>
      <c r="P52"/>
      <c r="Q52"/>
    </row>
    <row r="53" spans="1:17" ht="14.4" x14ac:dyDescent="0.3">
      <c r="A53" s="29">
        <f t="shared" ref="A53:A55" si="8">A52+1</f>
        <v>73</v>
      </c>
      <c r="B53" s="61" t="s">
        <v>45</v>
      </c>
      <c r="C53" s="106"/>
      <c r="D53" s="107"/>
      <c r="E53" s="107"/>
      <c r="F53" s="107"/>
      <c r="G53" s="108"/>
      <c r="K53"/>
      <c r="L53"/>
      <c r="M53"/>
      <c r="N53"/>
      <c r="O53"/>
      <c r="P53"/>
      <c r="Q53"/>
    </row>
    <row r="54" spans="1:17" ht="14.4" x14ac:dyDescent="0.3">
      <c r="A54" s="29">
        <f t="shared" si="8"/>
        <v>74</v>
      </c>
      <c r="B54" s="61" t="s">
        <v>137</v>
      </c>
      <c r="C54" s="106"/>
      <c r="D54" s="107"/>
      <c r="E54" s="107"/>
      <c r="F54" s="107"/>
      <c r="G54" s="108"/>
      <c r="K54"/>
      <c r="L54"/>
      <c r="M54"/>
      <c r="N54"/>
      <c r="O54"/>
      <c r="P54"/>
      <c r="Q54"/>
    </row>
    <row r="55" spans="1:17" ht="14.4" x14ac:dyDescent="0.3">
      <c r="A55" s="29">
        <f t="shared" si="8"/>
        <v>75</v>
      </c>
      <c r="B55" s="61"/>
      <c r="C55" s="106"/>
      <c r="D55" s="107"/>
      <c r="E55" s="107"/>
      <c r="F55" s="107"/>
      <c r="G55" s="108"/>
      <c r="K55"/>
      <c r="L55"/>
      <c r="M55"/>
      <c r="N55"/>
      <c r="O55"/>
      <c r="P55"/>
      <c r="Q55"/>
    </row>
    <row r="56" spans="1:17" ht="15" thickBot="1" x14ac:dyDescent="0.35">
      <c r="A56" s="14"/>
      <c r="B56" s="15" t="s">
        <v>18</v>
      </c>
      <c r="C56" s="109"/>
      <c r="D56" s="110"/>
      <c r="E56" s="110"/>
      <c r="F56" s="110"/>
      <c r="G56" s="111"/>
      <c r="K56"/>
      <c r="L56"/>
      <c r="M56"/>
      <c r="N56"/>
      <c r="O56"/>
      <c r="P56"/>
      <c r="Q56"/>
    </row>
    <row r="58" spans="1:17" ht="14.4" x14ac:dyDescent="0.3">
      <c r="K58"/>
      <c r="L58"/>
      <c r="M58"/>
      <c r="N58"/>
      <c r="O58"/>
      <c r="P58"/>
      <c r="Q58"/>
    </row>
    <row r="59" spans="1:17" ht="14.4" x14ac:dyDescent="0.3">
      <c r="K59"/>
      <c r="L59"/>
      <c r="M59"/>
      <c r="N59"/>
      <c r="O59"/>
      <c r="P59"/>
      <c r="Q59"/>
    </row>
    <row r="60" spans="1:17" ht="14.4" x14ac:dyDescent="0.3">
      <c r="K60"/>
      <c r="L60"/>
      <c r="M60"/>
      <c r="N60"/>
      <c r="O60"/>
      <c r="P60"/>
      <c r="Q60"/>
    </row>
    <row r="61" spans="1:17" ht="14.4" x14ac:dyDescent="0.3">
      <c r="K61"/>
      <c r="L61"/>
      <c r="M61"/>
      <c r="N61"/>
      <c r="O61"/>
      <c r="P61"/>
      <c r="Q61"/>
    </row>
    <row r="62" spans="1:17" ht="14.4" x14ac:dyDescent="0.3">
      <c r="K62"/>
      <c r="L62"/>
      <c r="M62"/>
      <c r="N62"/>
      <c r="O62"/>
      <c r="P62"/>
      <c r="Q62"/>
    </row>
    <row r="63" spans="1:17" ht="14.4" x14ac:dyDescent="0.3">
      <c r="K63"/>
      <c r="L63"/>
      <c r="M63"/>
      <c r="N63"/>
      <c r="O63"/>
      <c r="P63"/>
      <c r="Q63"/>
    </row>
    <row r="64" spans="1:17" ht="14.4" x14ac:dyDescent="0.3">
      <c r="K64"/>
      <c r="L64"/>
      <c r="M64"/>
      <c r="N64"/>
      <c r="O64"/>
      <c r="P64"/>
      <c r="Q64"/>
    </row>
    <row r="65" spans="11:17" ht="14.4" x14ac:dyDescent="0.3">
      <c r="K65"/>
      <c r="L65"/>
      <c r="M65"/>
      <c r="N65"/>
      <c r="O65"/>
      <c r="P65"/>
      <c r="Q65"/>
    </row>
    <row r="66" spans="11:17" ht="14.4" x14ac:dyDescent="0.3">
      <c r="K66"/>
      <c r="L66"/>
      <c r="M66"/>
      <c r="N66"/>
      <c r="O66"/>
      <c r="P66"/>
      <c r="Q66"/>
    </row>
    <row r="67" spans="11:17" ht="14.4" x14ac:dyDescent="0.3">
      <c r="K67"/>
      <c r="L67"/>
      <c r="M67"/>
      <c r="N67"/>
      <c r="O67"/>
      <c r="P67"/>
      <c r="Q67"/>
    </row>
  </sheetData>
  <mergeCells count="23">
    <mergeCell ref="C50:G56"/>
    <mergeCell ref="M39:Q45"/>
    <mergeCell ref="J48:Q50"/>
    <mergeCell ref="A48:G48"/>
    <mergeCell ref="C6:G12"/>
    <mergeCell ref="C17:G23"/>
    <mergeCell ref="M6:Q12"/>
    <mergeCell ref="M17:Q23"/>
    <mergeCell ref="C28:G34"/>
    <mergeCell ref="M28:Q34"/>
    <mergeCell ref="C39:G45"/>
    <mergeCell ref="K16:Q16"/>
    <mergeCell ref="A26:G26"/>
    <mergeCell ref="K26:Q26"/>
    <mergeCell ref="A37:G37"/>
    <mergeCell ref="K37:Q37"/>
    <mergeCell ref="K38:Q38"/>
    <mergeCell ref="A1:P2"/>
    <mergeCell ref="A4:G4"/>
    <mergeCell ref="K4:Q4"/>
    <mergeCell ref="K5:Q5"/>
    <mergeCell ref="A15:G15"/>
    <mergeCell ref="K15:Q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77"/>
  <sheetViews>
    <sheetView topLeftCell="J1" zoomScale="107" workbookViewId="0">
      <selection activeCell="K38" sqref="K38:Q38"/>
    </sheetView>
  </sheetViews>
  <sheetFormatPr defaultColWidth="9.109375" defaultRowHeight="13.8" x14ac:dyDescent="0.25"/>
  <cols>
    <col min="1" max="1" width="13" style="17" customWidth="1"/>
    <col min="2" max="2" width="21.44140625" style="17" bestFit="1" customWidth="1"/>
    <col min="3" max="3" width="9.21875" style="17" bestFit="1" customWidth="1"/>
    <col min="4" max="4" width="7.77734375" style="17" bestFit="1" customWidth="1"/>
    <col min="5" max="5" width="9.21875" style="17" bestFit="1" customWidth="1"/>
    <col min="6" max="6" width="7.77734375" style="17" bestFit="1" customWidth="1"/>
    <col min="7" max="7" width="9.21875" style="17" bestFit="1" customWidth="1"/>
    <col min="8" max="8" width="9.109375" style="17"/>
    <col min="9" max="10" width="8.5546875" style="17" customWidth="1"/>
    <col min="11" max="11" width="9.21875" style="17" bestFit="1" customWidth="1"/>
    <col min="12" max="12" width="23.33203125" style="17" bestFit="1" customWidth="1"/>
    <col min="13" max="13" width="7.5546875" style="17" bestFit="1" customWidth="1"/>
    <col min="14" max="17" width="9.21875" style="17" bestFit="1" customWidth="1"/>
    <col min="18" max="19" width="9.109375" style="17"/>
    <col min="20" max="20" width="16.88671875" style="17" bestFit="1" customWidth="1"/>
    <col min="21" max="16384" width="9.109375" style="17"/>
  </cols>
  <sheetData>
    <row r="1" spans="1:26" x14ac:dyDescent="0.25">
      <c r="A1" s="78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26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26" ht="23.4" thickBot="1" x14ac:dyDescent="0.35">
      <c r="B3" s="1"/>
      <c r="G3" s="18"/>
    </row>
    <row r="4" spans="1:26" x14ac:dyDescent="0.25">
      <c r="A4" s="94" t="s">
        <v>138</v>
      </c>
      <c r="B4" s="95"/>
      <c r="C4" s="95"/>
      <c r="D4" s="95"/>
      <c r="E4" s="95"/>
      <c r="F4" s="95"/>
      <c r="G4" s="96"/>
      <c r="K4" s="75" t="s">
        <v>174</v>
      </c>
      <c r="L4" s="76"/>
      <c r="M4" s="76"/>
      <c r="N4" s="76"/>
      <c r="O4" s="76"/>
      <c r="P4" s="76"/>
      <c r="Q4" s="77"/>
      <c r="T4" s="94" t="s">
        <v>138</v>
      </c>
      <c r="U4" s="95"/>
      <c r="V4" s="95"/>
      <c r="W4" s="95"/>
      <c r="X4" s="95"/>
      <c r="Y4" s="95"/>
      <c r="Z4" s="96"/>
    </row>
    <row r="5" spans="1:26" ht="15.6" x14ac:dyDescent="0.3">
      <c r="A5" s="5" t="s">
        <v>212</v>
      </c>
      <c r="B5" s="6"/>
      <c r="C5" s="6"/>
      <c r="D5" s="6"/>
      <c r="E5" s="6"/>
      <c r="F5" s="6"/>
      <c r="G5" s="7"/>
      <c r="K5" s="91" t="s">
        <v>234</v>
      </c>
      <c r="L5" s="92"/>
      <c r="M5" s="92"/>
      <c r="N5" s="92"/>
      <c r="O5" s="92"/>
      <c r="P5" s="92"/>
      <c r="Q5" s="93"/>
      <c r="T5" s="22" t="str">
        <f>A5</f>
        <v>Mo-Gylity:- Blue</v>
      </c>
      <c r="U5" s="120">
        <f>G12</f>
        <v>103.14999999999999</v>
      </c>
      <c r="V5" s="113"/>
      <c r="W5" s="113"/>
      <c r="X5" s="113"/>
      <c r="Y5" s="113"/>
      <c r="Z5" s="24"/>
    </row>
    <row r="6" spans="1:26" ht="14.4" customHeight="1" x14ac:dyDescent="0.3">
      <c r="A6" s="19" t="s">
        <v>21</v>
      </c>
      <c r="B6" s="20" t="s">
        <v>20</v>
      </c>
      <c r="C6" s="20" t="s">
        <v>69</v>
      </c>
      <c r="D6" s="20" t="s">
        <v>70</v>
      </c>
      <c r="E6" s="20" t="s">
        <v>71</v>
      </c>
      <c r="F6" s="20" t="s">
        <v>72</v>
      </c>
      <c r="G6" s="21" t="s">
        <v>19</v>
      </c>
      <c r="K6" s="19" t="s">
        <v>21</v>
      </c>
      <c r="L6" s="20" t="s">
        <v>20</v>
      </c>
      <c r="M6" s="20" t="s">
        <v>69</v>
      </c>
      <c r="N6" s="20" t="s">
        <v>70</v>
      </c>
      <c r="O6" s="20" t="s">
        <v>71</v>
      </c>
      <c r="P6" s="20" t="s">
        <v>72</v>
      </c>
      <c r="Q6" s="37" t="s">
        <v>19</v>
      </c>
      <c r="T6" s="22" t="str">
        <f>A16</f>
        <v>Mo-Gylity:- Amber</v>
      </c>
      <c r="U6" s="120">
        <f>G23</f>
        <v>100.7</v>
      </c>
      <c r="V6" s="113"/>
      <c r="W6" s="113"/>
      <c r="X6" s="113"/>
      <c r="Y6" s="113"/>
      <c r="Z6" s="24"/>
    </row>
    <row r="7" spans="1:26" ht="14.4" customHeight="1" x14ac:dyDescent="0.25">
      <c r="A7" s="62">
        <f>'Round Two'!K44+1</f>
        <v>96</v>
      </c>
      <c r="B7" s="43" t="s">
        <v>148</v>
      </c>
      <c r="C7" s="11">
        <v>8.65</v>
      </c>
      <c r="D7" s="11">
        <v>9</v>
      </c>
      <c r="E7" s="11">
        <v>6.9</v>
      </c>
      <c r="F7" s="12">
        <v>8.5</v>
      </c>
      <c r="G7" s="8">
        <f>SUM(C7:F7)</f>
        <v>33.049999999999997</v>
      </c>
      <c r="K7" s="13">
        <f>A76+1</f>
        <v>131</v>
      </c>
      <c r="L7" s="61" t="s">
        <v>57</v>
      </c>
      <c r="M7" s="11">
        <v>9.75</v>
      </c>
      <c r="N7" s="11">
        <v>8.9</v>
      </c>
      <c r="O7" s="11">
        <v>8.3000000000000007</v>
      </c>
      <c r="P7" s="11">
        <v>9.4</v>
      </c>
      <c r="Q7" s="8">
        <f>SUM(M7:P7)</f>
        <v>36.35</v>
      </c>
      <c r="T7" s="22" t="str">
        <f>A27</f>
        <v>Mo-Gylity:- Orange</v>
      </c>
      <c r="U7" s="120">
        <f>G34</f>
        <v>106.10000000000001</v>
      </c>
      <c r="V7" s="113"/>
      <c r="W7" s="113"/>
      <c r="X7" s="113"/>
      <c r="Y7" s="113"/>
      <c r="Z7" s="24"/>
    </row>
    <row r="8" spans="1:26" ht="14.4" customHeight="1" x14ac:dyDescent="0.25">
      <c r="A8" s="62">
        <f>A7+1</f>
        <v>97</v>
      </c>
      <c r="B8" s="43" t="s">
        <v>149</v>
      </c>
      <c r="C8" s="11">
        <v>8.85</v>
      </c>
      <c r="D8" s="11">
        <v>7.9</v>
      </c>
      <c r="E8" s="11">
        <v>8.3000000000000007</v>
      </c>
      <c r="F8" s="12">
        <v>8.9</v>
      </c>
      <c r="G8" s="8">
        <f t="shared" ref="G8:G11" si="0">SUM(C8:F8)</f>
        <v>33.950000000000003</v>
      </c>
      <c r="K8" s="13">
        <f>K7+1</f>
        <v>132</v>
      </c>
      <c r="L8" s="61" t="s">
        <v>60</v>
      </c>
      <c r="M8" s="11">
        <v>9.5</v>
      </c>
      <c r="N8" s="11">
        <v>9</v>
      </c>
      <c r="O8" s="11">
        <v>8.4</v>
      </c>
      <c r="P8" s="11">
        <v>9</v>
      </c>
      <c r="Q8" s="8">
        <f t="shared" ref="Q8:Q11" si="1">SUM(M8:P8)</f>
        <v>35.9</v>
      </c>
      <c r="T8" s="22" t="str">
        <f>A38</f>
        <v>Wyre Forest</v>
      </c>
      <c r="U8" s="120">
        <f>G45</f>
        <v>103.6</v>
      </c>
      <c r="V8" s="113"/>
      <c r="W8" s="113"/>
      <c r="X8" s="113"/>
      <c r="Y8" s="113"/>
      <c r="Z8" s="24"/>
    </row>
    <row r="9" spans="1:26" ht="14.4" customHeight="1" x14ac:dyDescent="0.25">
      <c r="A9" s="62">
        <f t="shared" ref="A9:A11" si="2">A8+1</f>
        <v>98</v>
      </c>
      <c r="B9" s="43" t="s">
        <v>160</v>
      </c>
      <c r="C9" s="11">
        <v>8.75</v>
      </c>
      <c r="D9" s="11">
        <v>7.7</v>
      </c>
      <c r="E9" s="11">
        <v>7.7</v>
      </c>
      <c r="F9" s="11">
        <v>8.8000000000000007</v>
      </c>
      <c r="G9" s="8">
        <f t="shared" si="0"/>
        <v>32.950000000000003</v>
      </c>
      <c r="K9" s="13">
        <f t="shared" ref="K9:K11" si="3">K8+1</f>
        <v>133</v>
      </c>
      <c r="L9" s="61" t="s">
        <v>175</v>
      </c>
      <c r="M9" s="11">
        <v>9.6</v>
      </c>
      <c r="N9" s="11">
        <v>9</v>
      </c>
      <c r="O9" s="11">
        <v>8.6999999999999993</v>
      </c>
      <c r="P9" s="11">
        <v>9.4</v>
      </c>
      <c r="Q9" s="8">
        <f t="shared" si="1"/>
        <v>36.700000000000003</v>
      </c>
      <c r="T9" s="22" t="str">
        <f>A48</f>
        <v>Flics</v>
      </c>
      <c r="U9" s="120">
        <f>G55</f>
        <v>101.45</v>
      </c>
      <c r="V9" s="113"/>
      <c r="W9" s="113"/>
      <c r="X9" s="113"/>
      <c r="Y9" s="113"/>
      <c r="Z9" s="24"/>
    </row>
    <row r="10" spans="1:26" ht="14.4" customHeight="1" thickBot="1" x14ac:dyDescent="0.3">
      <c r="A10" s="62">
        <f t="shared" si="2"/>
        <v>99</v>
      </c>
      <c r="B10" s="43" t="s">
        <v>5</v>
      </c>
      <c r="C10" s="11">
        <v>8.9499999999999993</v>
      </c>
      <c r="D10" s="11">
        <v>9</v>
      </c>
      <c r="E10" s="11">
        <v>6</v>
      </c>
      <c r="F10" s="11">
        <v>9.4</v>
      </c>
      <c r="G10" s="8">
        <f t="shared" si="0"/>
        <v>33.35</v>
      </c>
      <c r="K10" s="13">
        <f t="shared" si="3"/>
        <v>134</v>
      </c>
      <c r="L10" s="61"/>
      <c r="M10" s="11"/>
      <c r="N10" s="11"/>
      <c r="O10" s="11"/>
      <c r="P10" s="11"/>
      <c r="Q10" s="8">
        <f t="shared" si="1"/>
        <v>0</v>
      </c>
      <c r="T10" s="14" t="str">
        <f>A59</f>
        <v>Flics</v>
      </c>
      <c r="U10" s="117">
        <f>G66</f>
        <v>108.55000000000001</v>
      </c>
      <c r="V10" s="118"/>
      <c r="W10" s="118"/>
      <c r="X10" s="118"/>
      <c r="Y10" s="118"/>
      <c r="Z10" s="119"/>
    </row>
    <row r="11" spans="1:26" ht="14.4" customHeight="1" thickBot="1" x14ac:dyDescent="0.3">
      <c r="A11" s="62">
        <f t="shared" si="2"/>
        <v>100</v>
      </c>
      <c r="B11" s="43" t="s">
        <v>150</v>
      </c>
      <c r="C11" s="11">
        <v>8.75</v>
      </c>
      <c r="D11" s="11">
        <v>7.4</v>
      </c>
      <c r="E11" s="11">
        <v>7.2</v>
      </c>
      <c r="F11" s="11">
        <v>9.1999999999999993</v>
      </c>
      <c r="G11" s="8">
        <f t="shared" si="0"/>
        <v>32.549999999999997</v>
      </c>
      <c r="K11" s="13">
        <f t="shared" si="3"/>
        <v>135</v>
      </c>
      <c r="L11" s="61"/>
      <c r="M11" s="11"/>
      <c r="N11" s="11"/>
      <c r="O11" s="11"/>
      <c r="P11" s="11"/>
      <c r="Q11" s="41">
        <f t="shared" si="1"/>
        <v>0</v>
      </c>
    </row>
    <row r="12" spans="1:26" ht="14.4" customHeight="1" thickBot="1" x14ac:dyDescent="0.35">
      <c r="A12" s="14"/>
      <c r="B12" s="15" t="s">
        <v>18</v>
      </c>
      <c r="C12" s="9">
        <f>LARGE(C7:C11,1)+ LARGE(C7:C11,2)+ LARGE(C7:C11,3)</f>
        <v>26.549999999999997</v>
      </c>
      <c r="D12" s="9">
        <f>LARGE(D7:D11,1)+ LARGE(D7:D11,2)+ LARGE(D7:D11,3)</f>
        <v>25.9</v>
      </c>
      <c r="E12" s="9">
        <f>LARGE(E7:E11,1)+ LARGE(E7:E11,2)+ LARGE(E7:E11,3)</f>
        <v>23.2</v>
      </c>
      <c r="F12" s="9">
        <f>LARGE(F7:F11,1)+ LARGE(F7:F11,2)+ LARGE(F7:F11,3)</f>
        <v>27.5</v>
      </c>
      <c r="G12" s="16">
        <f>SUM(C12:F12)</f>
        <v>103.14999999999999</v>
      </c>
      <c r="K12" s="38"/>
      <c r="L12" s="39" t="s">
        <v>18</v>
      </c>
      <c r="M12" s="9">
        <f>LARGE(M7:M11,1)+ LARGE(M7:M11,2)+ LARGE(M7:M11,3)</f>
        <v>28.85</v>
      </c>
      <c r="N12" s="9">
        <f>LARGE(N7:N11,1)+ LARGE(N7:N11,2)+ LARGE(N7:N11,3)</f>
        <v>26.9</v>
      </c>
      <c r="O12" s="9">
        <f>LARGE(O7:O11,1)+ LARGE(O7:O11,2)+ LARGE(O7:O11,3)</f>
        <v>25.400000000000002</v>
      </c>
      <c r="P12" s="40">
        <f>LARGE(P7:P11,1)+ LARGE(P7:P11,2)+ LARGE(P7:P11,3)</f>
        <v>27.8</v>
      </c>
      <c r="Q12" s="16">
        <f>SUM(M12:P12)</f>
        <v>108.95</v>
      </c>
    </row>
    <row r="13" spans="1:26" ht="14.4" customHeight="1" x14ac:dyDescent="0.25">
      <c r="A13" s="22"/>
      <c r="B13" s="34"/>
      <c r="F13" s="23"/>
      <c r="G13" s="35"/>
      <c r="K13" s="22"/>
      <c r="Q13" s="24"/>
      <c r="T13" s="75" t="s">
        <v>68</v>
      </c>
      <c r="U13" s="76"/>
      <c r="V13" s="76"/>
      <c r="W13" s="76"/>
      <c r="X13" s="76"/>
      <c r="Y13" s="76"/>
      <c r="Z13" s="77"/>
    </row>
    <row r="14" spans="1:26" ht="14.4" thickBot="1" x14ac:dyDescent="0.3">
      <c r="A14" s="22"/>
      <c r="G14" s="24"/>
      <c r="K14" s="22"/>
      <c r="Q14" s="24"/>
      <c r="T14" s="133" t="str">
        <f>A70</f>
        <v>Flics</v>
      </c>
      <c r="U14" s="117">
        <f>G77</f>
        <v>101.55</v>
      </c>
      <c r="V14" s="118"/>
      <c r="W14" s="118"/>
      <c r="X14" s="118"/>
      <c r="Y14" s="118"/>
      <c r="Z14" s="119"/>
    </row>
    <row r="15" spans="1:26" x14ac:dyDescent="0.25">
      <c r="A15" s="94" t="s">
        <v>138</v>
      </c>
      <c r="B15" s="95"/>
      <c r="C15" s="95"/>
      <c r="D15" s="95"/>
      <c r="E15" s="95"/>
      <c r="F15" s="95"/>
      <c r="G15" s="96"/>
      <c r="K15" s="75" t="s">
        <v>174</v>
      </c>
      <c r="L15" s="76"/>
      <c r="M15" s="76"/>
      <c r="N15" s="76"/>
      <c r="O15" s="76"/>
      <c r="P15" s="76"/>
      <c r="Q15" s="77"/>
    </row>
    <row r="16" spans="1:26" ht="16.2" thickBot="1" x14ac:dyDescent="0.35">
      <c r="A16" s="67" t="s">
        <v>151</v>
      </c>
      <c r="B16" s="48"/>
      <c r="C16" s="48"/>
      <c r="D16" s="48"/>
      <c r="E16" s="48"/>
      <c r="F16" s="48"/>
      <c r="G16" s="49"/>
      <c r="K16" s="2" t="s">
        <v>235</v>
      </c>
      <c r="L16" s="3"/>
      <c r="M16" s="3"/>
      <c r="N16" s="3"/>
      <c r="O16" s="3"/>
      <c r="P16" s="3"/>
      <c r="Q16" s="4"/>
    </row>
    <row r="17" spans="1:26" ht="14.4" customHeight="1" x14ac:dyDescent="0.3">
      <c r="A17" s="19" t="s">
        <v>21</v>
      </c>
      <c r="B17" s="20" t="s">
        <v>20</v>
      </c>
      <c r="C17" s="20" t="s">
        <v>69</v>
      </c>
      <c r="D17" s="20" t="s">
        <v>70</v>
      </c>
      <c r="E17" s="20" t="s">
        <v>71</v>
      </c>
      <c r="F17" s="20" t="s">
        <v>72</v>
      </c>
      <c r="G17" s="21" t="s">
        <v>19</v>
      </c>
      <c r="K17" s="19" t="s">
        <v>21</v>
      </c>
      <c r="L17" s="20" t="s">
        <v>20</v>
      </c>
      <c r="M17" s="20" t="s">
        <v>69</v>
      </c>
      <c r="N17" s="20" t="s">
        <v>70</v>
      </c>
      <c r="O17" s="20" t="s">
        <v>71</v>
      </c>
      <c r="P17" s="20" t="s">
        <v>72</v>
      </c>
      <c r="Q17" s="21" t="s">
        <v>19</v>
      </c>
      <c r="T17" s="75" t="s">
        <v>174</v>
      </c>
      <c r="U17" s="76"/>
      <c r="V17" s="76"/>
      <c r="W17" s="76"/>
      <c r="X17" s="76"/>
      <c r="Y17" s="76"/>
      <c r="Z17" s="77"/>
    </row>
    <row r="18" spans="1:26" ht="15.6" customHeight="1" x14ac:dyDescent="0.25">
      <c r="A18" s="29">
        <f>A11+1</f>
        <v>101</v>
      </c>
      <c r="B18" s="61" t="s">
        <v>152</v>
      </c>
      <c r="C18" s="11">
        <v>9.4</v>
      </c>
      <c r="D18" s="11">
        <v>8.1999999999999993</v>
      </c>
      <c r="E18" s="11">
        <v>6</v>
      </c>
      <c r="F18" s="12">
        <v>8.9</v>
      </c>
      <c r="G18" s="8">
        <f>SUM(C18:F18)</f>
        <v>32.5</v>
      </c>
      <c r="K18" s="13">
        <f>K11+1</f>
        <v>136</v>
      </c>
      <c r="L18" s="63" t="s">
        <v>59</v>
      </c>
      <c r="M18" s="11">
        <v>9.5500000000000007</v>
      </c>
      <c r="N18" s="11">
        <v>9</v>
      </c>
      <c r="O18" s="11">
        <v>8.8000000000000007</v>
      </c>
      <c r="P18" s="12">
        <v>9.1999999999999993</v>
      </c>
      <c r="Q18" s="8">
        <f>SUM(M18:P18)</f>
        <v>36.549999999999997</v>
      </c>
      <c r="T18" s="22" t="s">
        <v>225</v>
      </c>
      <c r="U18" s="120">
        <f>'Round Two'!Q12</f>
        <v>110.75</v>
      </c>
      <c r="V18" s="113"/>
      <c r="W18" s="113"/>
      <c r="X18" s="113"/>
      <c r="Y18" s="113"/>
      <c r="Z18" s="24"/>
    </row>
    <row r="19" spans="1:26" ht="15.6" customHeight="1" x14ac:dyDescent="0.25">
      <c r="A19" s="29">
        <f>A18+1</f>
        <v>102</v>
      </c>
      <c r="B19" s="61" t="s">
        <v>153</v>
      </c>
      <c r="C19" s="11">
        <v>8.65</v>
      </c>
      <c r="D19" s="11">
        <v>7.9</v>
      </c>
      <c r="E19" s="11">
        <v>7.6</v>
      </c>
      <c r="F19" s="12">
        <v>8.3000000000000007</v>
      </c>
      <c r="G19" s="8">
        <f t="shared" ref="G19:G22" si="4">SUM(C19:F19)</f>
        <v>32.450000000000003</v>
      </c>
      <c r="K19" s="13">
        <f>K18+1</f>
        <v>137</v>
      </c>
      <c r="L19" s="63" t="s">
        <v>176</v>
      </c>
      <c r="M19" s="11">
        <v>9.75</v>
      </c>
      <c r="N19" s="11">
        <v>8.6</v>
      </c>
      <c r="O19" s="11">
        <v>8.1</v>
      </c>
      <c r="P19" s="12">
        <v>8.5</v>
      </c>
      <c r="Q19" s="8">
        <f t="shared" ref="Q19:Q22" si="5">SUM(M19:P19)</f>
        <v>34.950000000000003</v>
      </c>
      <c r="T19" s="22" t="str">
        <f>K5</f>
        <v>Flics:- Black</v>
      </c>
      <c r="U19" s="120">
        <f>Q12</f>
        <v>108.95</v>
      </c>
      <c r="V19" s="113"/>
      <c r="W19" s="113"/>
      <c r="X19" s="113"/>
      <c r="Y19" s="113"/>
      <c r="Z19" s="24"/>
    </row>
    <row r="20" spans="1:26" ht="15.6" customHeight="1" x14ac:dyDescent="0.25">
      <c r="A20" s="29">
        <f t="shared" ref="A20:A22" si="6">A19+1</f>
        <v>103</v>
      </c>
      <c r="B20" s="61" t="s">
        <v>154</v>
      </c>
      <c r="C20" s="11">
        <v>8.8000000000000007</v>
      </c>
      <c r="D20" s="11">
        <v>7.8</v>
      </c>
      <c r="E20" s="11">
        <v>6</v>
      </c>
      <c r="F20" s="11">
        <v>8.9</v>
      </c>
      <c r="G20" s="8">
        <f t="shared" si="4"/>
        <v>31.5</v>
      </c>
      <c r="K20" s="13">
        <f t="shared" ref="K20:K22" si="7">K19+1</f>
        <v>138</v>
      </c>
      <c r="L20" s="63" t="s">
        <v>54</v>
      </c>
      <c r="M20" s="11">
        <v>0</v>
      </c>
      <c r="N20" s="11">
        <v>0</v>
      </c>
      <c r="O20" s="11">
        <v>0</v>
      </c>
      <c r="P20" s="11">
        <v>0</v>
      </c>
      <c r="Q20" s="8">
        <f t="shared" si="5"/>
        <v>0</v>
      </c>
      <c r="T20" s="22" t="str">
        <f>K16</f>
        <v>Flics:- Silver</v>
      </c>
      <c r="U20" s="120">
        <f>Q23</f>
        <v>105.4</v>
      </c>
      <c r="V20" s="113"/>
      <c r="W20" s="113"/>
      <c r="X20" s="113"/>
      <c r="Y20" s="113"/>
      <c r="Z20" s="24"/>
    </row>
    <row r="21" spans="1:26" ht="14.4" customHeight="1" x14ac:dyDescent="0.25">
      <c r="A21" s="29">
        <f t="shared" si="6"/>
        <v>104</v>
      </c>
      <c r="B21" s="61" t="s">
        <v>155</v>
      </c>
      <c r="C21" s="11">
        <v>8.9</v>
      </c>
      <c r="D21" s="11">
        <v>8.8000000000000007</v>
      </c>
      <c r="E21" s="11">
        <v>7.3</v>
      </c>
      <c r="F21" s="11">
        <v>10</v>
      </c>
      <c r="G21" s="8">
        <f t="shared" si="4"/>
        <v>35</v>
      </c>
      <c r="K21" s="13">
        <f t="shared" si="7"/>
        <v>139</v>
      </c>
      <c r="L21" s="43" t="s">
        <v>177</v>
      </c>
      <c r="M21" s="11">
        <v>8.5</v>
      </c>
      <c r="N21" s="11">
        <v>8.8000000000000007</v>
      </c>
      <c r="O21" s="11">
        <v>7.7</v>
      </c>
      <c r="P21" s="11">
        <v>8.9</v>
      </c>
      <c r="Q21" s="8">
        <f t="shared" si="5"/>
        <v>33.9</v>
      </c>
      <c r="T21" s="22" t="str">
        <f>K27</f>
        <v>Mo-Gylity</v>
      </c>
      <c r="U21" s="120">
        <f>Q34</f>
        <v>99.6</v>
      </c>
      <c r="V21" s="113"/>
      <c r="W21" s="113"/>
      <c r="X21" s="113"/>
      <c r="Y21" s="113"/>
      <c r="Z21" s="24"/>
    </row>
    <row r="22" spans="1:26" ht="15" customHeight="1" thickBot="1" x14ac:dyDescent="0.3">
      <c r="A22" s="29">
        <f t="shared" si="6"/>
        <v>105</v>
      </c>
      <c r="B22" s="61"/>
      <c r="C22" s="11"/>
      <c r="D22" s="11"/>
      <c r="E22" s="11"/>
      <c r="F22" s="11"/>
      <c r="G22" s="8">
        <f t="shared" si="4"/>
        <v>0</v>
      </c>
      <c r="K22" s="13">
        <f t="shared" si="7"/>
        <v>140</v>
      </c>
      <c r="L22" s="43"/>
      <c r="M22" s="11"/>
      <c r="N22" s="11"/>
      <c r="O22" s="11"/>
      <c r="P22" s="11"/>
      <c r="Q22" s="8">
        <f t="shared" si="5"/>
        <v>0</v>
      </c>
      <c r="T22" s="22" t="str">
        <f>K38</f>
        <v>Wyre Forest</v>
      </c>
      <c r="U22" s="120">
        <f>Q45</f>
        <v>106.35000000000001</v>
      </c>
      <c r="V22" s="113"/>
      <c r="W22" s="113"/>
      <c r="X22" s="113"/>
      <c r="Y22" s="113"/>
      <c r="Z22" s="24"/>
    </row>
    <row r="23" spans="1:26" ht="16.2" customHeight="1" thickBot="1" x14ac:dyDescent="0.35">
      <c r="A23" s="14"/>
      <c r="B23" s="15" t="s">
        <v>18</v>
      </c>
      <c r="C23" s="27">
        <f>LARGE(C18:C22,1)+ LARGE(C18:C22,2)+ LARGE(C18:C22,3)</f>
        <v>27.1</v>
      </c>
      <c r="D23" s="27">
        <f>LARGE(D18:D22,1)+ LARGE(D18:D22,2)+ LARGE(D18:D22,3)</f>
        <v>24.9</v>
      </c>
      <c r="E23" s="9">
        <f>LARGE(E18:E22,1)+ LARGE(E18:E22,2)+ LARGE(E18:E22,3)</f>
        <v>20.9</v>
      </c>
      <c r="F23" s="9">
        <f>LARGE(F18:F22,1)+ LARGE(F18:F22,2)+ LARGE(F18:F22,3)</f>
        <v>27.799999999999997</v>
      </c>
      <c r="G23" s="16">
        <f>SUM(C23:F23)</f>
        <v>100.7</v>
      </c>
      <c r="K23" s="14"/>
      <c r="L23" s="15" t="s">
        <v>18</v>
      </c>
      <c r="M23" s="9">
        <f>LARGE(M18:M22,1)+ LARGE(M18:M22,2)+ LARGE(M18:M22,3)</f>
        <v>27.8</v>
      </c>
      <c r="N23" s="9">
        <f>LARGE(N18:N22,1)+ LARGE(N18:N22,2)+ LARGE(N18:N22,3)</f>
        <v>26.4</v>
      </c>
      <c r="O23" s="9">
        <f>LARGE(O18:O22,1)+ LARGE(O18:O22,2)+ LARGE(O18:O22,3)</f>
        <v>24.599999999999998</v>
      </c>
      <c r="P23" s="9">
        <f>LARGE(P18:P22,1)+ LARGE(P18:P22,2)+ LARGE(P18:P22,3)</f>
        <v>26.6</v>
      </c>
      <c r="Q23" s="16">
        <f>SUM(M23:P23)</f>
        <v>105.4</v>
      </c>
      <c r="T23" s="14" t="str">
        <f>K50</f>
        <v>All Starz</v>
      </c>
      <c r="U23" s="117">
        <f>Q57</f>
        <v>108.95</v>
      </c>
      <c r="V23" s="118"/>
      <c r="W23" s="118"/>
      <c r="X23" s="118"/>
      <c r="Y23" s="118"/>
      <c r="Z23" s="119"/>
    </row>
    <row r="24" spans="1:26" ht="15.6" x14ac:dyDescent="0.3">
      <c r="A24" s="22"/>
      <c r="B24" s="23"/>
      <c r="C24" s="10"/>
      <c r="D24" s="10"/>
      <c r="E24" s="10"/>
      <c r="F24" s="10"/>
      <c r="G24" s="24"/>
      <c r="K24"/>
      <c r="L24"/>
      <c r="M24"/>
      <c r="N24"/>
      <c r="O24"/>
      <c r="P24"/>
      <c r="Q24"/>
    </row>
    <row r="25" spans="1:26" ht="15" thickBot="1" x14ac:dyDescent="0.35">
      <c r="A25" s="22"/>
      <c r="G25" s="24"/>
      <c r="K25"/>
      <c r="L25"/>
      <c r="M25"/>
      <c r="N25"/>
      <c r="O25"/>
      <c r="P25"/>
      <c r="Q25"/>
    </row>
    <row r="26" spans="1:26" x14ac:dyDescent="0.25">
      <c r="A26" s="94" t="s">
        <v>138</v>
      </c>
      <c r="B26" s="95"/>
      <c r="C26" s="95"/>
      <c r="D26" s="95"/>
      <c r="E26" s="95"/>
      <c r="F26" s="95"/>
      <c r="G26" s="96"/>
      <c r="K26" s="75" t="s">
        <v>174</v>
      </c>
      <c r="L26" s="76"/>
      <c r="M26" s="76"/>
      <c r="N26" s="76"/>
      <c r="O26" s="76"/>
      <c r="P26" s="76"/>
      <c r="Q26" s="77"/>
    </row>
    <row r="27" spans="1:26" ht="15.6" x14ac:dyDescent="0.3">
      <c r="A27" s="67" t="s">
        <v>156</v>
      </c>
      <c r="B27" s="48"/>
      <c r="C27" s="48"/>
      <c r="D27" s="48"/>
      <c r="E27" s="48"/>
      <c r="F27" s="48"/>
      <c r="G27" s="49"/>
      <c r="K27" s="5" t="s">
        <v>17</v>
      </c>
      <c r="L27" s="6"/>
      <c r="M27" s="6"/>
      <c r="N27" s="6"/>
      <c r="O27" s="6"/>
      <c r="P27" s="6"/>
      <c r="Q27" s="7"/>
    </row>
    <row r="28" spans="1:26" ht="14.4" x14ac:dyDescent="0.3">
      <c r="A28" s="19" t="s">
        <v>21</v>
      </c>
      <c r="B28" s="20" t="s">
        <v>20</v>
      </c>
      <c r="C28" s="20" t="s">
        <v>69</v>
      </c>
      <c r="D28" s="20" t="s">
        <v>70</v>
      </c>
      <c r="E28" s="20" t="s">
        <v>71</v>
      </c>
      <c r="F28" s="20" t="s">
        <v>72</v>
      </c>
      <c r="G28" s="21" t="s">
        <v>19</v>
      </c>
      <c r="K28" s="19" t="s">
        <v>21</v>
      </c>
      <c r="L28" s="20" t="s">
        <v>20</v>
      </c>
      <c r="M28" s="20" t="s">
        <v>69</v>
      </c>
      <c r="N28" s="20" t="s">
        <v>70</v>
      </c>
      <c r="O28" s="20" t="s">
        <v>71</v>
      </c>
      <c r="P28" s="20" t="s">
        <v>72</v>
      </c>
      <c r="Q28" s="21" t="s">
        <v>19</v>
      </c>
    </row>
    <row r="29" spans="1:26" ht="14.4" x14ac:dyDescent="0.3">
      <c r="A29" s="29">
        <f>A22+1</f>
        <v>106</v>
      </c>
      <c r="B29" s="43" t="s">
        <v>40</v>
      </c>
      <c r="C29" s="25">
        <v>9.6999999999999993</v>
      </c>
      <c r="D29" s="25">
        <v>9.1</v>
      </c>
      <c r="E29" s="25">
        <v>7.4</v>
      </c>
      <c r="F29" s="26">
        <v>9.3000000000000007</v>
      </c>
      <c r="G29" s="8">
        <f>SUM(C29:F29)</f>
        <v>35.5</v>
      </c>
      <c r="K29" s="13">
        <f>K22+1</f>
        <v>141</v>
      </c>
      <c r="L29" s="33" t="s">
        <v>33</v>
      </c>
      <c r="M29" s="11">
        <v>8.85</v>
      </c>
      <c r="N29" s="11">
        <v>8.5</v>
      </c>
      <c r="O29" s="11">
        <v>8.6</v>
      </c>
      <c r="P29" s="12">
        <v>8.8000000000000007</v>
      </c>
      <c r="Q29" s="8">
        <f>SUM(M29:P29)</f>
        <v>34.75</v>
      </c>
    </row>
    <row r="30" spans="1:26" ht="14.4" x14ac:dyDescent="0.3">
      <c r="A30" s="29">
        <f>A29+1</f>
        <v>107</v>
      </c>
      <c r="B30" s="43" t="s">
        <v>157</v>
      </c>
      <c r="C30" s="25">
        <v>9.75</v>
      </c>
      <c r="D30" s="25">
        <v>9.3000000000000007</v>
      </c>
      <c r="E30" s="25">
        <v>6.9</v>
      </c>
      <c r="F30" s="26">
        <v>8.8000000000000007</v>
      </c>
      <c r="G30" s="8">
        <f t="shared" ref="G30:G33" si="8">SUM(C30:F30)</f>
        <v>34.75</v>
      </c>
      <c r="K30" s="13">
        <f>K29+1</f>
        <v>142</v>
      </c>
      <c r="L30" s="33" t="s">
        <v>178</v>
      </c>
      <c r="M30" s="11">
        <v>8.75</v>
      </c>
      <c r="N30" s="11">
        <v>7.4</v>
      </c>
      <c r="O30" s="11">
        <v>7.9</v>
      </c>
      <c r="P30" s="12">
        <v>8.5</v>
      </c>
      <c r="Q30" s="8">
        <f t="shared" ref="Q30:Q33" si="9">SUM(M30:P30)</f>
        <v>32.549999999999997</v>
      </c>
    </row>
    <row r="31" spans="1:26" ht="14.4" x14ac:dyDescent="0.3">
      <c r="A31" s="29">
        <f t="shared" ref="A31:A33" si="10">A30+1</f>
        <v>108</v>
      </c>
      <c r="B31" s="43" t="s">
        <v>39</v>
      </c>
      <c r="C31" s="25">
        <v>8.9</v>
      </c>
      <c r="D31" s="25">
        <v>8.5</v>
      </c>
      <c r="E31" s="25">
        <v>7</v>
      </c>
      <c r="F31" s="26">
        <v>9.1999999999999993</v>
      </c>
      <c r="G31" s="8">
        <f t="shared" si="8"/>
        <v>33.599999999999994</v>
      </c>
      <c r="K31" s="13">
        <f t="shared" ref="K31:K33" si="11">K30+1</f>
        <v>143</v>
      </c>
      <c r="L31" s="33" t="s">
        <v>179</v>
      </c>
      <c r="M31" s="11">
        <v>8.5500000000000007</v>
      </c>
      <c r="N31" s="11">
        <v>7.8</v>
      </c>
      <c r="O31" s="11">
        <v>6.5</v>
      </c>
      <c r="P31" s="11">
        <v>8.1999999999999993</v>
      </c>
      <c r="Q31" s="8">
        <f t="shared" si="9"/>
        <v>31.05</v>
      </c>
    </row>
    <row r="32" spans="1:26" ht="14.4" x14ac:dyDescent="0.3">
      <c r="A32" s="29">
        <f t="shared" si="10"/>
        <v>109</v>
      </c>
      <c r="B32" s="61" t="s">
        <v>159</v>
      </c>
      <c r="C32" s="25">
        <v>9.65</v>
      </c>
      <c r="D32" s="25">
        <v>8.9</v>
      </c>
      <c r="E32" s="25">
        <v>6</v>
      </c>
      <c r="F32" s="25">
        <v>8.9</v>
      </c>
      <c r="G32" s="8">
        <f t="shared" si="8"/>
        <v>33.450000000000003</v>
      </c>
      <c r="K32" s="13">
        <f t="shared" si="11"/>
        <v>144</v>
      </c>
      <c r="L32" s="33" t="s">
        <v>180</v>
      </c>
      <c r="M32" s="11">
        <v>8.9</v>
      </c>
      <c r="N32" s="11">
        <v>7.9</v>
      </c>
      <c r="O32" s="11">
        <v>6.3</v>
      </c>
      <c r="P32" s="11">
        <v>8.6</v>
      </c>
      <c r="Q32" s="8">
        <f t="shared" si="9"/>
        <v>31.700000000000003</v>
      </c>
    </row>
    <row r="33" spans="1:17" ht="15" thickBot="1" x14ac:dyDescent="0.35">
      <c r="A33" s="29">
        <f t="shared" si="10"/>
        <v>110</v>
      </c>
      <c r="B33" s="43" t="s">
        <v>158</v>
      </c>
      <c r="C33" s="25">
        <v>8.6999999999999993</v>
      </c>
      <c r="D33" s="25">
        <v>9.1999999999999993</v>
      </c>
      <c r="E33" s="25">
        <v>7.2</v>
      </c>
      <c r="F33" s="25">
        <v>9.3000000000000007</v>
      </c>
      <c r="G33" s="8">
        <f t="shared" si="8"/>
        <v>34.4</v>
      </c>
      <c r="K33" s="13">
        <f t="shared" si="11"/>
        <v>145</v>
      </c>
      <c r="L33" s="33"/>
      <c r="M33" s="11"/>
      <c r="N33" s="11"/>
      <c r="O33" s="11"/>
      <c r="P33" s="11"/>
      <c r="Q33" s="8">
        <f t="shared" si="9"/>
        <v>0</v>
      </c>
    </row>
    <row r="34" spans="1:17" ht="16.2" thickBot="1" x14ac:dyDescent="0.35">
      <c r="A34" s="14"/>
      <c r="B34" s="15" t="s">
        <v>18</v>
      </c>
      <c r="C34" s="9">
        <f>LARGE(C29:C33,1)+ LARGE(C29:C33,2)+ LARGE(C29:C33,3)</f>
        <v>29.1</v>
      </c>
      <c r="D34" s="9">
        <f>LARGE(D29:D33,1)+ LARGE(D29:D33,2)+ LARGE(D29:D33,3)</f>
        <v>27.6</v>
      </c>
      <c r="E34" s="9">
        <f>LARGE(E29:E33,1)+ LARGE(E29:E33,2)+ LARGE(E29:E33,3)</f>
        <v>21.6</v>
      </c>
      <c r="F34" s="9">
        <f>LARGE(F29:F33,1)+ LARGE(F29:F33,2)+ LARGE(F29:F33,3)</f>
        <v>27.8</v>
      </c>
      <c r="G34" s="16">
        <f>SUM(C34:F34)</f>
        <v>106.10000000000001</v>
      </c>
      <c r="K34" s="14"/>
      <c r="L34" s="15" t="s">
        <v>18</v>
      </c>
      <c r="M34" s="9">
        <f>LARGE(M29:M33,1)+ LARGE(M29:M33,2)+ LARGE(M29:M33,3)</f>
        <v>26.5</v>
      </c>
      <c r="N34" s="9">
        <f>LARGE(N29:N33,1)+ LARGE(N29:N33,2)+ LARGE(N29:N33,3)</f>
        <v>24.2</v>
      </c>
      <c r="O34" s="9">
        <f>LARGE(O29:O33,1)+ LARGE(O29:O33,2)+ LARGE(O29:O33,3)</f>
        <v>23</v>
      </c>
      <c r="P34" s="9">
        <f>LARGE(P29:P33,1)+ LARGE(P29:P33,2)+ LARGE(P29:P33,3)</f>
        <v>25.9</v>
      </c>
      <c r="Q34" s="16">
        <f>SUM(M34:P34)</f>
        <v>99.6</v>
      </c>
    </row>
    <row r="35" spans="1:17" x14ac:dyDescent="0.25">
      <c r="K35" s="22"/>
      <c r="Q35" s="24"/>
    </row>
    <row r="36" spans="1:17" ht="14.4" thickBot="1" x14ac:dyDescent="0.3">
      <c r="K36" s="22"/>
      <c r="Q36" s="24"/>
    </row>
    <row r="37" spans="1:17" x14ac:dyDescent="0.25">
      <c r="A37" s="94" t="s">
        <v>138</v>
      </c>
      <c r="B37" s="95"/>
      <c r="C37" s="95"/>
      <c r="D37" s="95"/>
      <c r="E37" s="95"/>
      <c r="F37" s="95"/>
      <c r="G37" s="96"/>
      <c r="K37" s="75" t="s">
        <v>174</v>
      </c>
      <c r="L37" s="76"/>
      <c r="M37" s="76"/>
      <c r="N37" s="76"/>
      <c r="O37" s="76"/>
      <c r="P37" s="76"/>
      <c r="Q37" s="77"/>
    </row>
    <row r="38" spans="1:17" ht="15.6" x14ac:dyDescent="0.3">
      <c r="A38" s="56" t="s">
        <v>41</v>
      </c>
      <c r="B38" s="57"/>
      <c r="C38" s="57"/>
      <c r="D38" s="57"/>
      <c r="E38" s="57"/>
      <c r="F38" s="57"/>
      <c r="G38" s="58"/>
      <c r="K38" s="97" t="s">
        <v>41</v>
      </c>
      <c r="L38" s="98"/>
      <c r="M38" s="98"/>
      <c r="N38" s="98"/>
      <c r="O38" s="98"/>
      <c r="P38" s="98"/>
      <c r="Q38" s="99"/>
    </row>
    <row r="39" spans="1:17" ht="14.4" x14ac:dyDescent="0.3">
      <c r="A39" s="19" t="s">
        <v>21</v>
      </c>
      <c r="B39" s="20" t="s">
        <v>20</v>
      </c>
      <c r="C39" s="20" t="s">
        <v>69</v>
      </c>
      <c r="D39" s="20" t="s">
        <v>70</v>
      </c>
      <c r="E39" s="20" t="s">
        <v>71</v>
      </c>
      <c r="F39" s="20" t="s">
        <v>72</v>
      </c>
      <c r="G39" s="21" t="s">
        <v>19</v>
      </c>
      <c r="K39" s="19" t="s">
        <v>21</v>
      </c>
      <c r="L39" s="20" t="s">
        <v>20</v>
      </c>
      <c r="M39" s="20" t="s">
        <v>69</v>
      </c>
      <c r="N39" s="20" t="s">
        <v>70</v>
      </c>
      <c r="O39" s="20" t="s">
        <v>71</v>
      </c>
      <c r="P39" s="20" t="s">
        <v>72</v>
      </c>
      <c r="Q39" s="37" t="s">
        <v>19</v>
      </c>
    </row>
    <row r="40" spans="1:17" ht="14.4" x14ac:dyDescent="0.3">
      <c r="A40" s="29">
        <f>A33+1</f>
        <v>111</v>
      </c>
      <c r="B40" s="33" t="s">
        <v>161</v>
      </c>
      <c r="C40" s="25">
        <v>0</v>
      </c>
      <c r="D40" s="25">
        <v>8.1</v>
      </c>
      <c r="E40" s="25">
        <v>7.4</v>
      </c>
      <c r="F40" s="26">
        <v>8.6</v>
      </c>
      <c r="G40" s="8">
        <f>SUM(C40:F40)</f>
        <v>24.1</v>
      </c>
      <c r="K40" s="13">
        <f>K33+1</f>
        <v>146</v>
      </c>
      <c r="L40" s="61" t="s">
        <v>181</v>
      </c>
      <c r="M40" s="11">
        <v>9.3000000000000007</v>
      </c>
      <c r="N40" s="11">
        <v>9.1</v>
      </c>
      <c r="O40" s="11">
        <v>8.1999999999999993</v>
      </c>
      <c r="P40" s="11">
        <v>8.9</v>
      </c>
      <c r="Q40" s="8">
        <f>SUM(M40:P40)</f>
        <v>35.5</v>
      </c>
    </row>
    <row r="41" spans="1:17" ht="14.4" x14ac:dyDescent="0.3">
      <c r="A41" s="29">
        <f>A40+1</f>
        <v>112</v>
      </c>
      <c r="B41" s="33" t="s">
        <v>162</v>
      </c>
      <c r="C41" s="25">
        <v>9.4499999999999993</v>
      </c>
      <c r="D41" s="25">
        <v>9.1</v>
      </c>
      <c r="E41" s="25">
        <v>6</v>
      </c>
      <c r="F41" s="25">
        <v>9.1</v>
      </c>
      <c r="G41" s="8">
        <f t="shared" ref="G41:G44" si="12">SUM(C41:F41)</f>
        <v>33.65</v>
      </c>
      <c r="K41" s="13">
        <f>K40+1</f>
        <v>147</v>
      </c>
      <c r="L41" s="61" t="s">
        <v>182</v>
      </c>
      <c r="M41" s="11">
        <v>9.4</v>
      </c>
      <c r="N41" s="11">
        <v>8.6</v>
      </c>
      <c r="O41" s="11">
        <v>7.5</v>
      </c>
      <c r="P41" s="11">
        <v>8.6999999999999993</v>
      </c>
      <c r="Q41" s="8">
        <f t="shared" ref="Q41:Q44" si="13">SUM(M41:P41)</f>
        <v>34.200000000000003</v>
      </c>
    </row>
    <row r="42" spans="1:17" ht="14.4" x14ac:dyDescent="0.3">
      <c r="A42" s="29">
        <f t="shared" ref="A42:A44" si="14">A41+1</f>
        <v>113</v>
      </c>
      <c r="B42" s="33" t="s">
        <v>163</v>
      </c>
      <c r="C42" s="25">
        <v>8.9</v>
      </c>
      <c r="D42" s="25">
        <v>8.9</v>
      </c>
      <c r="E42" s="25">
        <v>7.8</v>
      </c>
      <c r="F42" s="25">
        <v>9</v>
      </c>
      <c r="G42" s="8">
        <f t="shared" si="12"/>
        <v>34.6</v>
      </c>
      <c r="K42" s="13">
        <f t="shared" ref="K42:K44" si="15">K41+1</f>
        <v>148</v>
      </c>
      <c r="L42" s="61" t="s">
        <v>35</v>
      </c>
      <c r="M42" s="11">
        <v>9.1999999999999993</v>
      </c>
      <c r="N42" s="11">
        <v>7.8</v>
      </c>
      <c r="O42" s="11">
        <v>7.3</v>
      </c>
      <c r="P42" s="11">
        <v>9</v>
      </c>
      <c r="Q42" s="8">
        <f t="shared" si="13"/>
        <v>33.299999999999997</v>
      </c>
    </row>
    <row r="43" spans="1:17" ht="14.4" x14ac:dyDescent="0.3">
      <c r="A43" s="29">
        <f t="shared" si="14"/>
        <v>114</v>
      </c>
      <c r="B43" s="33" t="s">
        <v>164</v>
      </c>
      <c r="C43" s="25">
        <v>8.65</v>
      </c>
      <c r="D43" s="25">
        <v>8</v>
      </c>
      <c r="E43" s="25">
        <v>7.9</v>
      </c>
      <c r="F43" s="25">
        <v>9.3000000000000007</v>
      </c>
      <c r="G43" s="8">
        <f t="shared" si="12"/>
        <v>33.849999999999994</v>
      </c>
      <c r="K43" s="13">
        <f t="shared" si="15"/>
        <v>149</v>
      </c>
      <c r="L43" s="61" t="s">
        <v>183</v>
      </c>
      <c r="M43" s="11">
        <v>9.4499999999999993</v>
      </c>
      <c r="N43" s="11">
        <v>9</v>
      </c>
      <c r="O43" s="11">
        <v>8.5</v>
      </c>
      <c r="P43" s="11">
        <v>9.4</v>
      </c>
      <c r="Q43" s="8">
        <f t="shared" si="13"/>
        <v>36.35</v>
      </c>
    </row>
    <row r="44" spans="1:17" ht="15" thickBot="1" x14ac:dyDescent="0.35">
      <c r="A44" s="29">
        <f t="shared" si="14"/>
        <v>115</v>
      </c>
      <c r="B44" s="33"/>
      <c r="C44" s="25"/>
      <c r="D44" s="25"/>
      <c r="E44" s="25"/>
      <c r="F44" s="25"/>
      <c r="G44" s="8">
        <f t="shared" si="12"/>
        <v>0</v>
      </c>
      <c r="K44" s="13">
        <f t="shared" si="15"/>
        <v>150</v>
      </c>
      <c r="L44" s="43"/>
      <c r="M44" s="11"/>
      <c r="N44" s="11"/>
      <c r="O44" s="11"/>
      <c r="P44" s="11"/>
      <c r="Q44" s="41">
        <f t="shared" si="13"/>
        <v>0</v>
      </c>
    </row>
    <row r="45" spans="1:17" ht="16.2" thickBot="1" x14ac:dyDescent="0.35">
      <c r="A45" s="14"/>
      <c r="B45" s="15" t="s">
        <v>18</v>
      </c>
      <c r="C45" s="9">
        <f>LARGE(C40:C44,1)+ LARGE(C40:C44,2)+ LARGE(C40:C44,3)</f>
        <v>27</v>
      </c>
      <c r="D45" s="9">
        <f t="shared" ref="D45:F45" si="16">LARGE(D40:D44,1)+ LARGE(D40:D44,2)+ LARGE(D40:D44,3)</f>
        <v>26.1</v>
      </c>
      <c r="E45" s="9">
        <f t="shared" si="16"/>
        <v>23.1</v>
      </c>
      <c r="F45" s="9">
        <f t="shared" si="16"/>
        <v>27.4</v>
      </c>
      <c r="G45" s="16">
        <f>SUM(C45:F45)</f>
        <v>103.6</v>
      </c>
      <c r="K45" s="38"/>
      <c r="L45" s="39" t="s">
        <v>18</v>
      </c>
      <c r="M45" s="9">
        <f>LARGE(M40:M44,1)+ LARGE(M40:M44,2)+ LARGE(M40:M44,3)</f>
        <v>28.150000000000002</v>
      </c>
      <c r="N45" s="9">
        <f>LARGE(N40:N44,1)+ LARGE(N40:N44,2)+ LARGE(N40:N44,3)</f>
        <v>26.700000000000003</v>
      </c>
      <c r="O45" s="9">
        <f>LARGE(O40:O44,1)+ LARGE(O40:O44,2)+ LARGE(O40:O44,3)</f>
        <v>24.2</v>
      </c>
      <c r="P45" s="40">
        <f>LARGE(P40:P44,1)+ LARGE(P40:P44,2)+ LARGE(P40:P44,3)</f>
        <v>27.299999999999997</v>
      </c>
      <c r="Q45" s="16">
        <f>SUM(M45:P45)</f>
        <v>106.35000000000001</v>
      </c>
    </row>
    <row r="46" spans="1:17" ht="15" thickBot="1" x14ac:dyDescent="0.35">
      <c r="A46"/>
      <c r="B46"/>
      <c r="C46"/>
      <c r="D46"/>
      <c r="E46"/>
      <c r="F46"/>
      <c r="G46"/>
    </row>
    <row r="47" spans="1:17" x14ac:dyDescent="0.25">
      <c r="A47" s="94" t="s">
        <v>138</v>
      </c>
      <c r="B47" s="95"/>
      <c r="C47" s="95"/>
      <c r="D47" s="95"/>
      <c r="E47" s="95"/>
      <c r="F47" s="95"/>
      <c r="G47" s="96"/>
      <c r="K47" s="22"/>
      <c r="Q47" s="24"/>
    </row>
    <row r="48" spans="1:17" ht="16.2" thickBot="1" x14ac:dyDescent="0.35">
      <c r="A48" s="91" t="s">
        <v>0</v>
      </c>
      <c r="B48" s="92"/>
      <c r="C48" s="92"/>
      <c r="D48" s="92"/>
      <c r="E48" s="92"/>
      <c r="F48" s="92"/>
      <c r="G48" s="93"/>
      <c r="K48" s="22"/>
      <c r="Q48" s="24"/>
    </row>
    <row r="49" spans="1:17" ht="14.4" x14ac:dyDescent="0.3">
      <c r="A49" s="19" t="s">
        <v>21</v>
      </c>
      <c r="B49" s="20" t="s">
        <v>20</v>
      </c>
      <c r="C49" s="20" t="s">
        <v>69</v>
      </c>
      <c r="D49" s="20" t="s">
        <v>70</v>
      </c>
      <c r="E49" s="20" t="s">
        <v>71</v>
      </c>
      <c r="F49" s="20" t="s">
        <v>72</v>
      </c>
      <c r="G49" s="37" t="s">
        <v>19</v>
      </c>
      <c r="K49" s="75" t="s">
        <v>174</v>
      </c>
      <c r="L49" s="76"/>
      <c r="M49" s="76"/>
      <c r="N49" s="76"/>
      <c r="O49" s="76"/>
      <c r="P49" s="76"/>
      <c r="Q49" s="77"/>
    </row>
    <row r="50" spans="1:17" ht="15.6" x14ac:dyDescent="0.3">
      <c r="A50" s="13">
        <f>A44+1</f>
        <v>116</v>
      </c>
      <c r="B50" s="61" t="s">
        <v>53</v>
      </c>
      <c r="C50" s="11">
        <v>9.0500000000000007</v>
      </c>
      <c r="D50" s="11">
        <v>7.7</v>
      </c>
      <c r="E50" s="11">
        <v>7.4</v>
      </c>
      <c r="F50" s="11">
        <v>8.5</v>
      </c>
      <c r="G50" s="8">
        <f>SUM(C50:F50)</f>
        <v>32.65</v>
      </c>
      <c r="K50" s="82" t="s">
        <v>16</v>
      </c>
      <c r="L50" s="83"/>
      <c r="M50" s="83"/>
      <c r="N50" s="83"/>
      <c r="O50" s="83"/>
      <c r="P50" s="83"/>
      <c r="Q50" s="84"/>
    </row>
    <row r="51" spans="1:17" ht="14.4" x14ac:dyDescent="0.3">
      <c r="A51" s="13">
        <f>A50+1</f>
        <v>117</v>
      </c>
      <c r="B51" s="43" t="s">
        <v>168</v>
      </c>
      <c r="C51" s="11">
        <v>8.65</v>
      </c>
      <c r="D51" s="11">
        <v>8.5</v>
      </c>
      <c r="E51" s="11">
        <v>7.2</v>
      </c>
      <c r="F51" s="11">
        <v>8.6999999999999993</v>
      </c>
      <c r="G51" s="8">
        <f t="shared" ref="G51:G54" si="17">SUM(C51:F51)</f>
        <v>33.049999999999997</v>
      </c>
      <c r="K51" s="19" t="s">
        <v>21</v>
      </c>
      <c r="L51" s="20" t="s">
        <v>20</v>
      </c>
      <c r="M51" s="20" t="s">
        <v>69</v>
      </c>
      <c r="N51" s="20" t="s">
        <v>70</v>
      </c>
      <c r="O51" s="20" t="s">
        <v>71</v>
      </c>
      <c r="P51" s="20" t="s">
        <v>72</v>
      </c>
      <c r="Q51" s="37" t="s">
        <v>19</v>
      </c>
    </row>
    <row r="52" spans="1:17" ht="14.4" x14ac:dyDescent="0.25">
      <c r="A52" s="13">
        <f t="shared" ref="A52:A54" si="18">A51+1</f>
        <v>118</v>
      </c>
      <c r="B52" s="61" t="s">
        <v>166</v>
      </c>
      <c r="C52" s="11">
        <v>8.4499999999999993</v>
      </c>
      <c r="D52" s="11">
        <v>8.6</v>
      </c>
      <c r="E52" s="11">
        <v>6.9</v>
      </c>
      <c r="F52" s="11">
        <v>8.8000000000000007</v>
      </c>
      <c r="G52" s="8">
        <f t="shared" si="17"/>
        <v>32.75</v>
      </c>
      <c r="K52" s="13">
        <f>K44+1</f>
        <v>151</v>
      </c>
      <c r="L52" s="61" t="s">
        <v>184</v>
      </c>
      <c r="M52" s="11">
        <v>9.4</v>
      </c>
      <c r="N52" s="11">
        <v>8.1999999999999993</v>
      </c>
      <c r="O52" s="11">
        <v>9.1</v>
      </c>
      <c r="P52" s="11">
        <v>8.9</v>
      </c>
      <c r="Q52" s="8">
        <f>SUM(M52:P52)</f>
        <v>35.6</v>
      </c>
    </row>
    <row r="53" spans="1:17" ht="14.4" x14ac:dyDescent="0.25">
      <c r="A53" s="13">
        <f t="shared" si="18"/>
        <v>119</v>
      </c>
      <c r="B53" s="61" t="s">
        <v>167</v>
      </c>
      <c r="C53" s="11">
        <v>9.15</v>
      </c>
      <c r="D53" s="11">
        <v>8.1999999999999993</v>
      </c>
      <c r="E53" s="11">
        <v>7.9</v>
      </c>
      <c r="F53" s="11">
        <v>9.3000000000000007</v>
      </c>
      <c r="G53" s="8">
        <f t="shared" si="17"/>
        <v>34.549999999999997</v>
      </c>
      <c r="K53" s="13">
        <f>K52+1</f>
        <v>152</v>
      </c>
      <c r="L53" s="61" t="s">
        <v>185</v>
      </c>
      <c r="M53" s="11">
        <v>9.5</v>
      </c>
      <c r="N53" s="11">
        <v>8.4</v>
      </c>
      <c r="O53" s="11">
        <v>8.6999999999999993</v>
      </c>
      <c r="P53" s="11">
        <v>9.1999999999999993</v>
      </c>
      <c r="Q53" s="8">
        <f t="shared" ref="Q53:Q56" si="19">SUM(M53:P53)</f>
        <v>35.799999999999997</v>
      </c>
    </row>
    <row r="54" spans="1:17" ht="15" thickBot="1" x14ac:dyDescent="0.3">
      <c r="A54" s="13">
        <f t="shared" si="18"/>
        <v>120</v>
      </c>
      <c r="B54" s="43"/>
      <c r="C54" s="11"/>
      <c r="D54" s="11"/>
      <c r="E54" s="11"/>
      <c r="F54" s="11"/>
      <c r="G54" s="41">
        <f t="shared" si="17"/>
        <v>0</v>
      </c>
      <c r="K54" s="13">
        <f t="shared" ref="K54:K56" si="20">K53+1</f>
        <v>153</v>
      </c>
      <c r="L54" s="61" t="s">
        <v>186</v>
      </c>
      <c r="M54" s="11">
        <v>9.35</v>
      </c>
      <c r="N54" s="11">
        <v>7.4</v>
      </c>
      <c r="O54" s="11">
        <v>9.1999999999999993</v>
      </c>
      <c r="P54" s="11">
        <v>8.8000000000000007</v>
      </c>
      <c r="Q54" s="8">
        <f t="shared" si="19"/>
        <v>34.75</v>
      </c>
    </row>
    <row r="55" spans="1:17" ht="16.2" thickBot="1" x14ac:dyDescent="0.35">
      <c r="A55" s="38"/>
      <c r="B55" s="39" t="s">
        <v>18</v>
      </c>
      <c r="C55" s="9">
        <f>LARGE(C50:C54,1)+ LARGE(C50:C54,2)+ LARGE(C50:C54,3)</f>
        <v>26.85</v>
      </c>
      <c r="D55" s="9">
        <f>LARGE(D50:D54,1)+ LARGE(D50:D54,2)+ LARGE(D50:D54,3)</f>
        <v>25.3</v>
      </c>
      <c r="E55" s="9">
        <f>LARGE(E50:E54,1)+ LARGE(E50:E54,2)+ LARGE(E50:E54,3)</f>
        <v>22.5</v>
      </c>
      <c r="F55" s="40">
        <f>LARGE(F50:F54,1)+ LARGE(F50:F54,2)+ LARGE(F50:F54,3)</f>
        <v>26.8</v>
      </c>
      <c r="G55" s="16">
        <f>SUM(C55:F55)</f>
        <v>101.45</v>
      </c>
      <c r="K55" s="13">
        <f t="shared" si="20"/>
        <v>154</v>
      </c>
      <c r="L55" s="61" t="s">
        <v>9</v>
      </c>
      <c r="M55" s="11">
        <v>9.5500000000000007</v>
      </c>
      <c r="N55" s="11">
        <v>9</v>
      </c>
      <c r="O55" s="11">
        <v>8.6999999999999993</v>
      </c>
      <c r="P55" s="11">
        <v>9</v>
      </c>
      <c r="Q55" s="8">
        <f t="shared" si="19"/>
        <v>36.25</v>
      </c>
    </row>
    <row r="56" spans="1:17" ht="15" thickBot="1" x14ac:dyDescent="0.3">
      <c r="A56" s="22"/>
      <c r="G56" s="24"/>
      <c r="K56" s="13">
        <f t="shared" si="20"/>
        <v>155</v>
      </c>
      <c r="L56" s="43" t="s">
        <v>187</v>
      </c>
      <c r="M56" s="11">
        <v>9.5</v>
      </c>
      <c r="N56" s="11">
        <v>7.7</v>
      </c>
      <c r="O56" s="11">
        <v>9.3000000000000007</v>
      </c>
      <c r="P56" s="11">
        <v>9</v>
      </c>
      <c r="Q56" s="41">
        <f t="shared" si="19"/>
        <v>35.5</v>
      </c>
    </row>
    <row r="57" spans="1:17" ht="16.2" thickBot="1" x14ac:dyDescent="0.35">
      <c r="A57" s="22"/>
      <c r="G57" s="24"/>
      <c r="K57" s="38"/>
      <c r="L57" s="39" t="s">
        <v>18</v>
      </c>
      <c r="M57" s="9">
        <f>LARGE(M52:M56,1)+ LARGE(M52:M56,2)+ LARGE(M52:M56,3)</f>
        <v>28.55</v>
      </c>
      <c r="N57" s="9">
        <f>LARGE(N52:N56,1)+ LARGE(N52:N56,2)+ LARGE(N52:N56,3)</f>
        <v>25.599999999999998</v>
      </c>
      <c r="O57" s="9">
        <f>LARGE(O52:O56,1)+ LARGE(O52:O56,2)+ LARGE(O52:O56,3)</f>
        <v>27.6</v>
      </c>
      <c r="P57" s="40">
        <f>LARGE(P52:P56,1)+ LARGE(P52:P56,2)+ LARGE(P52:P56,3)</f>
        <v>27.2</v>
      </c>
      <c r="Q57" s="16">
        <f>SUM(M57:P57)</f>
        <v>108.95</v>
      </c>
    </row>
    <row r="58" spans="1:17" ht="14.4" x14ac:dyDescent="0.3">
      <c r="A58" s="94" t="s">
        <v>138</v>
      </c>
      <c r="B58" s="95"/>
      <c r="C58" s="95"/>
      <c r="D58" s="95"/>
      <c r="E58" s="95"/>
      <c r="F58" s="95"/>
      <c r="G58" s="96"/>
      <c r="J58"/>
      <c r="K58"/>
      <c r="L58"/>
      <c r="M58"/>
      <c r="N58"/>
      <c r="O58"/>
      <c r="P58"/>
      <c r="Q58"/>
    </row>
    <row r="59" spans="1:17" ht="15.6" x14ac:dyDescent="0.3">
      <c r="A59" s="91" t="s">
        <v>0</v>
      </c>
      <c r="B59" s="92"/>
      <c r="C59" s="92"/>
      <c r="D59" s="92"/>
      <c r="E59" s="92"/>
      <c r="F59" s="92"/>
      <c r="G59" s="93"/>
      <c r="J59"/>
      <c r="K59"/>
      <c r="L59"/>
      <c r="M59"/>
      <c r="N59"/>
      <c r="O59"/>
      <c r="P59"/>
      <c r="Q59"/>
    </row>
    <row r="60" spans="1:17" ht="14.4" x14ac:dyDescent="0.3">
      <c r="A60" s="19" t="s">
        <v>21</v>
      </c>
      <c r="B60" s="20" t="s">
        <v>20</v>
      </c>
      <c r="C60" s="20" t="s">
        <v>69</v>
      </c>
      <c r="D60" s="20" t="s">
        <v>70</v>
      </c>
      <c r="E60" s="20" t="s">
        <v>71</v>
      </c>
      <c r="F60" s="20" t="s">
        <v>72</v>
      </c>
      <c r="G60" s="37" t="s">
        <v>19</v>
      </c>
      <c r="J60"/>
      <c r="K60"/>
      <c r="L60"/>
      <c r="M60"/>
      <c r="N60"/>
      <c r="O60"/>
      <c r="P60"/>
      <c r="Q60"/>
    </row>
    <row r="61" spans="1:17" ht="14.4" x14ac:dyDescent="0.3">
      <c r="A61" s="13">
        <f>A54+1</f>
        <v>121</v>
      </c>
      <c r="B61" s="61" t="s">
        <v>165</v>
      </c>
      <c r="C61" s="11">
        <v>8.4499999999999993</v>
      </c>
      <c r="D61" s="11">
        <v>8.6999999999999993</v>
      </c>
      <c r="E61" s="11">
        <v>7.3</v>
      </c>
      <c r="F61" s="11">
        <v>9.3000000000000007</v>
      </c>
      <c r="G61" s="8">
        <f>SUM(C61:F61)</f>
        <v>33.75</v>
      </c>
      <c r="J61"/>
      <c r="K61"/>
      <c r="L61"/>
      <c r="M61"/>
      <c r="N61"/>
      <c r="O61"/>
      <c r="P61"/>
      <c r="Q61"/>
    </row>
    <row r="62" spans="1:17" ht="14.4" x14ac:dyDescent="0.3">
      <c r="A62" s="13">
        <f>A61+1</f>
        <v>122</v>
      </c>
      <c r="B62" s="61" t="s">
        <v>169</v>
      </c>
      <c r="C62" s="11">
        <v>9.35</v>
      </c>
      <c r="D62" s="11">
        <v>9.1999999999999993</v>
      </c>
      <c r="E62" s="11">
        <v>8.6999999999999993</v>
      </c>
      <c r="F62" s="11">
        <v>9.1999999999999993</v>
      </c>
      <c r="G62" s="8">
        <f t="shared" ref="G62:G65" si="21">SUM(C62:F62)</f>
        <v>36.449999999999996</v>
      </c>
      <c r="J62"/>
      <c r="K62"/>
      <c r="L62"/>
      <c r="M62"/>
      <c r="N62"/>
      <c r="O62"/>
      <c r="P62"/>
      <c r="Q62"/>
    </row>
    <row r="63" spans="1:17" ht="14.4" x14ac:dyDescent="0.3">
      <c r="A63" s="13">
        <f t="shared" ref="A63:A65" si="22">A62+1</f>
        <v>123</v>
      </c>
      <c r="B63" s="61" t="s">
        <v>170</v>
      </c>
      <c r="C63" s="11">
        <v>8.6999999999999993</v>
      </c>
      <c r="D63" s="11">
        <v>9.4</v>
      </c>
      <c r="E63" s="11">
        <v>8.5</v>
      </c>
      <c r="F63" s="11">
        <v>9.3000000000000007</v>
      </c>
      <c r="G63" s="8">
        <f t="shared" si="21"/>
        <v>35.900000000000006</v>
      </c>
      <c r="J63"/>
      <c r="K63"/>
      <c r="L63"/>
      <c r="M63"/>
      <c r="N63"/>
      <c r="O63"/>
      <c r="P63"/>
      <c r="Q63"/>
    </row>
    <row r="64" spans="1:17" ht="14.4" x14ac:dyDescent="0.3">
      <c r="A64" s="13">
        <f t="shared" si="22"/>
        <v>124</v>
      </c>
      <c r="B64" s="61" t="s">
        <v>51</v>
      </c>
      <c r="C64" s="11">
        <v>8.8000000000000007</v>
      </c>
      <c r="D64" s="11">
        <v>9.1</v>
      </c>
      <c r="E64" s="11">
        <v>8.9</v>
      </c>
      <c r="F64" s="11">
        <v>9.3000000000000007</v>
      </c>
      <c r="G64" s="8">
        <f t="shared" si="21"/>
        <v>36.099999999999994</v>
      </c>
      <c r="J64"/>
      <c r="K64"/>
      <c r="L64"/>
      <c r="M64"/>
      <c r="N64"/>
      <c r="O64"/>
      <c r="P64"/>
      <c r="Q64"/>
    </row>
    <row r="65" spans="1:17" ht="15" thickBot="1" x14ac:dyDescent="0.35">
      <c r="A65" s="13">
        <f t="shared" si="22"/>
        <v>125</v>
      </c>
      <c r="B65" s="43"/>
      <c r="C65" s="11"/>
      <c r="D65" s="11"/>
      <c r="E65" s="11"/>
      <c r="F65" s="11"/>
      <c r="G65" s="41">
        <f t="shared" si="21"/>
        <v>0</v>
      </c>
      <c r="J65"/>
      <c r="K65"/>
      <c r="L65"/>
      <c r="M65"/>
      <c r="N65"/>
      <c r="O65"/>
      <c r="P65"/>
      <c r="Q65"/>
    </row>
    <row r="66" spans="1:17" ht="16.2" thickBot="1" x14ac:dyDescent="0.35">
      <c r="A66" s="38"/>
      <c r="B66" s="39" t="s">
        <v>18</v>
      </c>
      <c r="C66" s="9">
        <f>LARGE(C61:C65,1)+ LARGE(C61:C65,2)+ LARGE(C61:C65,3)</f>
        <v>26.849999999999998</v>
      </c>
      <c r="D66" s="9">
        <f>LARGE(D61:D65,1)+ LARGE(D61:D65,2)+ LARGE(D61:D65,3)</f>
        <v>27.700000000000003</v>
      </c>
      <c r="E66" s="9">
        <f>LARGE(E61:E65,1)+ LARGE(E61:E65,2)+ LARGE(E61:E65,3)</f>
        <v>26.1</v>
      </c>
      <c r="F66" s="40">
        <f>LARGE(F61:F65,1)+ LARGE(F61:F65,2)+ LARGE(F61:F65,3)</f>
        <v>27.900000000000002</v>
      </c>
      <c r="G66" s="16">
        <f>SUM(C66:F66)</f>
        <v>108.55000000000001</v>
      </c>
      <c r="J66"/>
    </row>
    <row r="67" spans="1:17" ht="14.4" x14ac:dyDescent="0.3">
      <c r="J67"/>
    </row>
    <row r="68" spans="1:17" ht="15" thickBot="1" x14ac:dyDescent="0.35">
      <c r="A68" s="22"/>
      <c r="G68" s="24"/>
      <c r="J68"/>
    </row>
    <row r="69" spans="1:17" ht="14.4" x14ac:dyDescent="0.3">
      <c r="A69" s="75" t="s">
        <v>68</v>
      </c>
      <c r="B69" s="76"/>
      <c r="C69" s="76"/>
      <c r="D69" s="76"/>
      <c r="E69" s="76"/>
      <c r="F69" s="76"/>
      <c r="G69" s="77"/>
      <c r="J69"/>
    </row>
    <row r="70" spans="1:17" ht="15.6" x14ac:dyDescent="0.3">
      <c r="A70" s="91" t="s">
        <v>0</v>
      </c>
      <c r="B70" s="92"/>
      <c r="C70" s="92"/>
      <c r="D70" s="92"/>
      <c r="E70" s="92"/>
      <c r="F70" s="92"/>
      <c r="G70" s="93"/>
      <c r="J70"/>
    </row>
    <row r="71" spans="1:17" ht="14.4" x14ac:dyDescent="0.3">
      <c r="A71" s="19" t="s">
        <v>21</v>
      </c>
      <c r="B71" s="20" t="s">
        <v>20</v>
      </c>
      <c r="C71" s="20" t="s">
        <v>69</v>
      </c>
      <c r="D71" s="20" t="s">
        <v>70</v>
      </c>
      <c r="E71" s="20" t="s">
        <v>71</v>
      </c>
      <c r="F71" s="20" t="s">
        <v>72</v>
      </c>
      <c r="G71" s="37" t="s">
        <v>19</v>
      </c>
      <c r="J71"/>
    </row>
    <row r="72" spans="1:17" ht="14.4" x14ac:dyDescent="0.3">
      <c r="A72" s="13">
        <f>A65+1</f>
        <v>126</v>
      </c>
      <c r="B72" s="61" t="s">
        <v>3</v>
      </c>
      <c r="C72" s="11">
        <v>9.3000000000000007</v>
      </c>
      <c r="D72" s="11">
        <v>11.2</v>
      </c>
      <c r="E72" s="139">
        <v>0</v>
      </c>
      <c r="F72" s="11">
        <v>13.5</v>
      </c>
      <c r="G72" s="8">
        <f>SUM(C72:F72)</f>
        <v>34</v>
      </c>
      <c r="J72"/>
    </row>
    <row r="73" spans="1:17" ht="14.4" x14ac:dyDescent="0.3">
      <c r="A73" s="13">
        <f>A72+1</f>
        <v>127</v>
      </c>
      <c r="B73" s="61" t="s">
        <v>171</v>
      </c>
      <c r="C73" s="11">
        <v>8.9499999999999993</v>
      </c>
      <c r="D73" s="11">
        <v>11.8</v>
      </c>
      <c r="E73" s="139">
        <v>0</v>
      </c>
      <c r="F73" s="11">
        <v>13.3</v>
      </c>
      <c r="G73" s="8">
        <f t="shared" ref="G73:G76" si="23">SUM(C73:F73)</f>
        <v>34.049999999999997</v>
      </c>
      <c r="J73"/>
    </row>
    <row r="74" spans="1:17" ht="14.4" x14ac:dyDescent="0.3">
      <c r="A74" s="13">
        <f t="shared" ref="A74:A76" si="24">A73+1</f>
        <v>128</v>
      </c>
      <c r="B74" s="61" t="s">
        <v>172</v>
      </c>
      <c r="C74" s="11">
        <v>8.85</v>
      </c>
      <c r="D74" s="11">
        <v>11.3</v>
      </c>
      <c r="E74" s="139">
        <v>0</v>
      </c>
      <c r="F74" s="11">
        <v>13</v>
      </c>
      <c r="G74" s="8">
        <f t="shared" si="23"/>
        <v>33.15</v>
      </c>
      <c r="J74"/>
    </row>
    <row r="75" spans="1:17" ht="14.4" x14ac:dyDescent="0.3">
      <c r="A75" s="13">
        <f t="shared" si="24"/>
        <v>129</v>
      </c>
      <c r="B75" s="61" t="s">
        <v>4</v>
      </c>
      <c r="C75" s="11">
        <v>9.1999999999999993</v>
      </c>
      <c r="D75" s="11">
        <v>11</v>
      </c>
      <c r="E75" s="139">
        <v>0</v>
      </c>
      <c r="F75" s="11">
        <v>12.9</v>
      </c>
      <c r="G75" s="8">
        <f t="shared" si="23"/>
        <v>33.1</v>
      </c>
      <c r="J75"/>
    </row>
    <row r="76" spans="1:17" ht="15" thickBot="1" x14ac:dyDescent="0.35">
      <c r="A76" s="13">
        <f t="shared" si="24"/>
        <v>130</v>
      </c>
      <c r="B76" s="43" t="s">
        <v>173</v>
      </c>
      <c r="C76" s="11">
        <v>7.8</v>
      </c>
      <c r="D76" s="11">
        <v>10</v>
      </c>
      <c r="E76" s="139">
        <v>0</v>
      </c>
      <c r="F76" s="11">
        <v>10.9</v>
      </c>
      <c r="G76" s="41">
        <f t="shared" si="23"/>
        <v>28.700000000000003</v>
      </c>
      <c r="J76"/>
    </row>
    <row r="77" spans="1:17" ht="16.2" thickBot="1" x14ac:dyDescent="0.35">
      <c r="A77" s="38"/>
      <c r="B77" s="39" t="s">
        <v>18</v>
      </c>
      <c r="C77" s="9">
        <f>LARGE(C72:C76,1)+ LARGE(C72:C76,2)+ LARGE(C72:C76,3)</f>
        <v>27.45</v>
      </c>
      <c r="D77" s="9">
        <f>LARGE(D72:D76,1)+ LARGE(D72:D76,2)+ LARGE(D72:D76,3)</f>
        <v>34.299999999999997</v>
      </c>
      <c r="E77" s="9">
        <f>LARGE(E72:E76,1)+ LARGE(E72:E76,2)+ LARGE(E72:E76,3)</f>
        <v>0</v>
      </c>
      <c r="F77" s="40">
        <f>LARGE(F72:F76,1)+ LARGE(F72:F76,2)+ LARGE(F72:F76,3)</f>
        <v>39.799999999999997</v>
      </c>
      <c r="G77" s="16">
        <f>SUM(C77:F77)</f>
        <v>101.55</v>
      </c>
    </row>
  </sheetData>
  <mergeCells count="22">
    <mergeCell ref="T4:Z4"/>
    <mergeCell ref="T13:Z13"/>
    <mergeCell ref="T17:Z17"/>
    <mergeCell ref="K38:Q38"/>
    <mergeCell ref="A1:P2"/>
    <mergeCell ref="A4:G4"/>
    <mergeCell ref="K4:Q4"/>
    <mergeCell ref="K5:Q5"/>
    <mergeCell ref="A15:G15"/>
    <mergeCell ref="A26:G26"/>
    <mergeCell ref="K15:Q15"/>
    <mergeCell ref="A37:G37"/>
    <mergeCell ref="K26:Q26"/>
    <mergeCell ref="K37:Q37"/>
    <mergeCell ref="A70:G70"/>
    <mergeCell ref="K49:Q49"/>
    <mergeCell ref="K50:Q50"/>
    <mergeCell ref="A47:G47"/>
    <mergeCell ref="A48:G48"/>
    <mergeCell ref="A58:G58"/>
    <mergeCell ref="A59:G59"/>
    <mergeCell ref="A69:G6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84D3A-089B-4A84-8D08-1A3D9258D088}">
  <sheetPr>
    <pageSetUpPr fitToPage="1"/>
  </sheetPr>
  <dimension ref="A1:Q77"/>
  <sheetViews>
    <sheetView topLeftCell="A13" workbookViewId="0">
      <selection activeCell="J60" sqref="J60:Q62"/>
    </sheetView>
  </sheetViews>
  <sheetFormatPr defaultColWidth="9.109375" defaultRowHeight="13.8" x14ac:dyDescent="0.25"/>
  <cols>
    <col min="1" max="1" width="13" style="17" customWidth="1"/>
    <col min="2" max="2" width="21.44140625" style="17" bestFit="1" customWidth="1"/>
    <col min="3" max="3" width="9.109375" style="17"/>
    <col min="4" max="4" width="7.44140625" style="17" bestFit="1" customWidth="1"/>
    <col min="5" max="5" width="9.109375" style="17"/>
    <col min="6" max="6" width="6.109375" style="17" bestFit="1" customWidth="1"/>
    <col min="7" max="8" width="9.109375" style="17"/>
    <col min="9" max="10" width="8.5546875" style="17" customWidth="1"/>
    <col min="11" max="11" width="9.109375" style="17"/>
    <col min="12" max="12" width="23.33203125" style="17" bestFit="1" customWidth="1"/>
    <col min="13" max="13" width="7.44140625" style="17" bestFit="1" customWidth="1"/>
    <col min="14" max="16384" width="9.109375" style="17"/>
  </cols>
  <sheetData>
    <row r="1" spans="1:17" x14ac:dyDescent="0.25">
      <c r="A1" s="78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7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7" ht="23.4" thickBot="1" x14ac:dyDescent="0.35">
      <c r="B3" s="1"/>
      <c r="G3" s="18"/>
    </row>
    <row r="4" spans="1:17" x14ac:dyDescent="0.25">
      <c r="A4" s="94" t="s">
        <v>138</v>
      </c>
      <c r="B4" s="95"/>
      <c r="C4" s="95"/>
      <c r="D4" s="95"/>
      <c r="E4" s="95"/>
      <c r="F4" s="95"/>
      <c r="G4" s="96"/>
      <c r="K4" s="75" t="s">
        <v>174</v>
      </c>
      <c r="L4" s="76"/>
      <c r="M4" s="76"/>
      <c r="N4" s="76"/>
      <c r="O4" s="76"/>
      <c r="P4" s="76"/>
      <c r="Q4" s="77"/>
    </row>
    <row r="5" spans="1:17" ht="15.6" x14ac:dyDescent="0.3">
      <c r="A5" s="5" t="s">
        <v>212</v>
      </c>
      <c r="B5" s="6"/>
      <c r="C5" s="6"/>
      <c r="D5" s="6"/>
      <c r="E5" s="6"/>
      <c r="F5" s="6"/>
      <c r="G5" s="7"/>
      <c r="K5" s="91" t="s">
        <v>0</v>
      </c>
      <c r="L5" s="92"/>
      <c r="M5" s="92"/>
      <c r="N5" s="92"/>
      <c r="O5" s="92"/>
      <c r="P5" s="92"/>
      <c r="Q5" s="93"/>
    </row>
    <row r="6" spans="1:17" ht="14.4" x14ac:dyDescent="0.3">
      <c r="A6" s="19" t="s">
        <v>21</v>
      </c>
      <c r="B6" s="20" t="s">
        <v>20</v>
      </c>
      <c r="C6" s="103" t="s">
        <v>219</v>
      </c>
      <c r="D6" s="104"/>
      <c r="E6" s="104"/>
      <c r="F6" s="104"/>
      <c r="G6" s="105"/>
      <c r="K6" s="19" t="s">
        <v>21</v>
      </c>
      <c r="L6" s="20" t="s">
        <v>20</v>
      </c>
      <c r="M6" s="103" t="s">
        <v>219</v>
      </c>
      <c r="N6" s="104"/>
      <c r="O6" s="104"/>
      <c r="P6" s="104"/>
      <c r="Q6" s="105"/>
    </row>
    <row r="7" spans="1:17" ht="14.4" x14ac:dyDescent="0.25">
      <c r="A7" s="62">
        <f>'Round Two'!K44+1</f>
        <v>96</v>
      </c>
      <c r="B7" s="43" t="s">
        <v>148</v>
      </c>
      <c r="C7" s="106"/>
      <c r="D7" s="107"/>
      <c r="E7" s="107"/>
      <c r="F7" s="107"/>
      <c r="G7" s="108"/>
      <c r="K7" s="13">
        <f>A76+1</f>
        <v>131</v>
      </c>
      <c r="L7" s="61" t="s">
        <v>57</v>
      </c>
      <c r="M7" s="106"/>
      <c r="N7" s="107"/>
      <c r="O7" s="107"/>
      <c r="P7" s="107"/>
      <c r="Q7" s="108"/>
    </row>
    <row r="8" spans="1:17" ht="14.4" x14ac:dyDescent="0.25">
      <c r="A8" s="62">
        <f>A7+1</f>
        <v>97</v>
      </c>
      <c r="B8" s="43" t="s">
        <v>149</v>
      </c>
      <c r="C8" s="106"/>
      <c r="D8" s="107"/>
      <c r="E8" s="107"/>
      <c r="F8" s="107"/>
      <c r="G8" s="108"/>
      <c r="K8" s="13">
        <f>K7+1</f>
        <v>132</v>
      </c>
      <c r="L8" s="61" t="s">
        <v>60</v>
      </c>
      <c r="M8" s="106"/>
      <c r="N8" s="107"/>
      <c r="O8" s="107"/>
      <c r="P8" s="107"/>
      <c r="Q8" s="108"/>
    </row>
    <row r="9" spans="1:17" ht="14.4" x14ac:dyDescent="0.25">
      <c r="A9" s="62">
        <f t="shared" ref="A9:A11" si="0">A8+1</f>
        <v>98</v>
      </c>
      <c r="B9" s="43" t="s">
        <v>160</v>
      </c>
      <c r="C9" s="106"/>
      <c r="D9" s="107"/>
      <c r="E9" s="107"/>
      <c r="F9" s="107"/>
      <c r="G9" s="108"/>
      <c r="K9" s="13">
        <f t="shared" ref="K9:K11" si="1">K8+1</f>
        <v>133</v>
      </c>
      <c r="L9" s="61" t="s">
        <v>175</v>
      </c>
      <c r="M9" s="106"/>
      <c r="N9" s="107"/>
      <c r="O9" s="107"/>
      <c r="P9" s="107"/>
      <c r="Q9" s="108"/>
    </row>
    <row r="10" spans="1:17" ht="14.4" x14ac:dyDescent="0.25">
      <c r="A10" s="62">
        <f t="shared" si="0"/>
        <v>99</v>
      </c>
      <c r="B10" s="43" t="s">
        <v>5</v>
      </c>
      <c r="C10" s="106"/>
      <c r="D10" s="107"/>
      <c r="E10" s="107"/>
      <c r="F10" s="107"/>
      <c r="G10" s="108"/>
      <c r="K10" s="13">
        <f t="shared" si="1"/>
        <v>134</v>
      </c>
      <c r="L10" s="61"/>
      <c r="M10" s="106"/>
      <c r="N10" s="107"/>
      <c r="O10" s="107"/>
      <c r="P10" s="107"/>
      <c r="Q10" s="108"/>
    </row>
    <row r="11" spans="1:17" ht="14.4" x14ac:dyDescent="0.25">
      <c r="A11" s="62">
        <f t="shared" si="0"/>
        <v>100</v>
      </c>
      <c r="B11" s="43" t="s">
        <v>150</v>
      </c>
      <c r="C11" s="106"/>
      <c r="D11" s="107"/>
      <c r="E11" s="107"/>
      <c r="F11" s="107"/>
      <c r="G11" s="108"/>
      <c r="K11" s="13">
        <f t="shared" si="1"/>
        <v>135</v>
      </c>
      <c r="L11" s="61"/>
      <c r="M11" s="106"/>
      <c r="N11" s="107"/>
      <c r="O11" s="107"/>
      <c r="P11" s="107"/>
      <c r="Q11" s="108"/>
    </row>
    <row r="12" spans="1:17" ht="14.4" thickBot="1" x14ac:dyDescent="0.3">
      <c r="A12" s="14"/>
      <c r="B12" s="15" t="s">
        <v>18</v>
      </c>
      <c r="C12" s="109"/>
      <c r="D12" s="110"/>
      <c r="E12" s="110"/>
      <c r="F12" s="110"/>
      <c r="G12" s="111"/>
      <c r="K12" s="38"/>
      <c r="L12" s="39" t="s">
        <v>18</v>
      </c>
      <c r="M12" s="109"/>
      <c r="N12" s="110"/>
      <c r="O12" s="110"/>
      <c r="P12" s="110"/>
      <c r="Q12" s="111"/>
    </row>
    <row r="13" spans="1:17" x14ac:dyDescent="0.25">
      <c r="A13" s="22"/>
      <c r="B13" s="34"/>
      <c r="F13" s="23"/>
      <c r="G13" s="35"/>
      <c r="K13" s="22"/>
      <c r="Q13" s="24"/>
    </row>
    <row r="14" spans="1:17" ht="14.4" thickBot="1" x14ac:dyDescent="0.3">
      <c r="A14" s="22"/>
      <c r="G14" s="24"/>
      <c r="K14" s="22"/>
      <c r="Q14" s="24"/>
    </row>
    <row r="15" spans="1:17" x14ac:dyDescent="0.25">
      <c r="A15" s="94" t="s">
        <v>138</v>
      </c>
      <c r="B15" s="95"/>
      <c r="C15" s="95"/>
      <c r="D15" s="95"/>
      <c r="E15" s="95"/>
      <c r="F15" s="95"/>
      <c r="G15" s="96"/>
      <c r="K15" s="75" t="s">
        <v>174</v>
      </c>
      <c r="L15" s="76"/>
      <c r="M15" s="76"/>
      <c r="N15" s="76"/>
      <c r="O15" s="76"/>
      <c r="P15" s="76"/>
      <c r="Q15" s="77"/>
    </row>
    <row r="16" spans="1:17" ht="15.6" x14ac:dyDescent="0.3">
      <c r="A16" s="67" t="s">
        <v>151</v>
      </c>
      <c r="B16" s="48"/>
      <c r="C16" s="48"/>
      <c r="D16" s="48"/>
      <c r="E16" s="48"/>
      <c r="F16" s="48"/>
      <c r="G16" s="49"/>
      <c r="K16" s="2" t="s">
        <v>0</v>
      </c>
      <c r="L16" s="3"/>
      <c r="M16" s="3"/>
      <c r="N16" s="3"/>
      <c r="O16" s="3"/>
      <c r="P16" s="3"/>
      <c r="Q16" s="4"/>
    </row>
    <row r="17" spans="1:17" ht="14.4" x14ac:dyDescent="0.3">
      <c r="A17" s="19" t="s">
        <v>21</v>
      </c>
      <c r="B17" s="20" t="s">
        <v>20</v>
      </c>
      <c r="C17" s="103" t="s">
        <v>219</v>
      </c>
      <c r="D17" s="104"/>
      <c r="E17" s="104"/>
      <c r="F17" s="104"/>
      <c r="G17" s="105"/>
      <c r="K17" s="19" t="s">
        <v>21</v>
      </c>
      <c r="L17" s="20" t="s">
        <v>20</v>
      </c>
      <c r="M17" s="103" t="s">
        <v>217</v>
      </c>
      <c r="N17" s="104"/>
      <c r="O17" s="104"/>
      <c r="P17" s="104"/>
      <c r="Q17" s="105"/>
    </row>
    <row r="18" spans="1:17" ht="15.6" x14ac:dyDescent="0.25">
      <c r="A18" s="29">
        <f>A11+1</f>
        <v>101</v>
      </c>
      <c r="B18" s="61" t="s">
        <v>152</v>
      </c>
      <c r="C18" s="106"/>
      <c r="D18" s="107"/>
      <c r="E18" s="107"/>
      <c r="F18" s="107"/>
      <c r="G18" s="108"/>
      <c r="K18" s="13">
        <f>K11+1</f>
        <v>136</v>
      </c>
      <c r="L18" s="63" t="s">
        <v>59</v>
      </c>
      <c r="M18" s="106"/>
      <c r="N18" s="107"/>
      <c r="O18" s="107"/>
      <c r="P18" s="107"/>
      <c r="Q18" s="108"/>
    </row>
    <row r="19" spans="1:17" ht="15.6" x14ac:dyDescent="0.25">
      <c r="A19" s="29">
        <f>A18+1</f>
        <v>102</v>
      </c>
      <c r="B19" s="61" t="s">
        <v>153</v>
      </c>
      <c r="C19" s="106"/>
      <c r="D19" s="107"/>
      <c r="E19" s="107"/>
      <c r="F19" s="107"/>
      <c r="G19" s="108"/>
      <c r="K19" s="13">
        <f>K18+1</f>
        <v>137</v>
      </c>
      <c r="L19" s="63" t="s">
        <v>176</v>
      </c>
      <c r="M19" s="106"/>
      <c r="N19" s="107"/>
      <c r="O19" s="107"/>
      <c r="P19" s="107"/>
      <c r="Q19" s="108"/>
    </row>
    <row r="20" spans="1:17" ht="15.6" x14ac:dyDescent="0.25">
      <c r="A20" s="29">
        <f t="shared" ref="A20:A22" si="2">A19+1</f>
        <v>103</v>
      </c>
      <c r="B20" s="61" t="s">
        <v>154</v>
      </c>
      <c r="C20" s="106"/>
      <c r="D20" s="107"/>
      <c r="E20" s="107"/>
      <c r="F20" s="107"/>
      <c r="G20" s="108"/>
      <c r="K20" s="13">
        <f t="shared" ref="K20:K22" si="3">K19+1</f>
        <v>138</v>
      </c>
      <c r="L20" s="63" t="s">
        <v>54</v>
      </c>
      <c r="M20" s="106"/>
      <c r="N20" s="107"/>
      <c r="O20" s="107"/>
      <c r="P20" s="107"/>
      <c r="Q20" s="108"/>
    </row>
    <row r="21" spans="1:17" ht="14.4" x14ac:dyDescent="0.25">
      <c r="A21" s="29">
        <f t="shared" si="2"/>
        <v>104</v>
      </c>
      <c r="B21" s="61" t="s">
        <v>155</v>
      </c>
      <c r="C21" s="106"/>
      <c r="D21" s="107"/>
      <c r="E21" s="107"/>
      <c r="F21" s="107"/>
      <c r="G21" s="108"/>
      <c r="K21" s="13">
        <f t="shared" si="3"/>
        <v>139</v>
      </c>
      <c r="L21" s="43" t="s">
        <v>177</v>
      </c>
      <c r="M21" s="106"/>
      <c r="N21" s="107"/>
      <c r="O21" s="107"/>
      <c r="P21" s="107"/>
      <c r="Q21" s="108"/>
    </row>
    <row r="22" spans="1:17" ht="14.4" x14ac:dyDescent="0.25">
      <c r="A22" s="29">
        <f t="shared" si="2"/>
        <v>105</v>
      </c>
      <c r="B22" s="61"/>
      <c r="C22" s="106"/>
      <c r="D22" s="107"/>
      <c r="E22" s="107"/>
      <c r="F22" s="107"/>
      <c r="G22" s="108"/>
      <c r="K22" s="13">
        <f t="shared" si="3"/>
        <v>140</v>
      </c>
      <c r="L22" s="43"/>
      <c r="M22" s="106"/>
      <c r="N22" s="107"/>
      <c r="O22" s="107"/>
      <c r="P22" s="107"/>
      <c r="Q22" s="108"/>
    </row>
    <row r="23" spans="1:17" ht="14.4" thickBot="1" x14ac:dyDescent="0.3">
      <c r="A23" s="14"/>
      <c r="B23" s="15" t="s">
        <v>18</v>
      </c>
      <c r="C23" s="109"/>
      <c r="D23" s="110"/>
      <c r="E23" s="110"/>
      <c r="F23" s="110"/>
      <c r="G23" s="111"/>
      <c r="K23" s="14"/>
      <c r="L23" s="15" t="s">
        <v>18</v>
      </c>
      <c r="M23" s="109"/>
      <c r="N23" s="110"/>
      <c r="O23" s="110"/>
      <c r="P23" s="110"/>
      <c r="Q23" s="111"/>
    </row>
    <row r="24" spans="1:17" ht="15.6" x14ac:dyDescent="0.3">
      <c r="A24" s="22"/>
      <c r="B24" s="23"/>
      <c r="C24" s="10"/>
      <c r="D24" s="10"/>
      <c r="E24" s="10"/>
      <c r="F24" s="10"/>
      <c r="G24" s="24"/>
      <c r="K24"/>
      <c r="L24"/>
      <c r="M24"/>
      <c r="N24"/>
      <c r="O24"/>
      <c r="P24"/>
      <c r="Q24"/>
    </row>
    <row r="25" spans="1:17" ht="15" thickBot="1" x14ac:dyDescent="0.35">
      <c r="A25" s="22"/>
      <c r="G25" s="24"/>
      <c r="K25"/>
      <c r="L25"/>
      <c r="M25"/>
      <c r="N25"/>
      <c r="O25"/>
      <c r="P25"/>
      <c r="Q25"/>
    </row>
    <row r="26" spans="1:17" x14ac:dyDescent="0.25">
      <c r="A26" s="94" t="s">
        <v>138</v>
      </c>
      <c r="B26" s="95"/>
      <c r="C26" s="95"/>
      <c r="D26" s="95"/>
      <c r="E26" s="95"/>
      <c r="F26" s="95"/>
      <c r="G26" s="96"/>
      <c r="K26" s="75" t="s">
        <v>174</v>
      </c>
      <c r="L26" s="76"/>
      <c r="M26" s="76"/>
      <c r="N26" s="76"/>
      <c r="O26" s="76"/>
      <c r="P26" s="76"/>
      <c r="Q26" s="77"/>
    </row>
    <row r="27" spans="1:17" ht="15.6" x14ac:dyDescent="0.3">
      <c r="A27" s="67" t="s">
        <v>156</v>
      </c>
      <c r="B27" s="48"/>
      <c r="C27" s="48"/>
      <c r="D27" s="48"/>
      <c r="E27" s="48"/>
      <c r="F27" s="48"/>
      <c r="G27" s="49"/>
      <c r="K27" s="5" t="s">
        <v>17</v>
      </c>
      <c r="L27" s="6"/>
      <c r="M27" s="6"/>
      <c r="N27" s="6"/>
      <c r="O27" s="6"/>
      <c r="P27" s="6"/>
      <c r="Q27" s="7"/>
    </row>
    <row r="28" spans="1:17" ht="14.4" x14ac:dyDescent="0.3">
      <c r="A28" s="19" t="s">
        <v>21</v>
      </c>
      <c r="B28" s="20" t="s">
        <v>20</v>
      </c>
      <c r="C28" s="103" t="s">
        <v>217</v>
      </c>
      <c r="D28" s="104"/>
      <c r="E28" s="104"/>
      <c r="F28" s="104"/>
      <c r="G28" s="105"/>
      <c r="K28" s="19" t="s">
        <v>21</v>
      </c>
      <c r="L28" s="20" t="s">
        <v>20</v>
      </c>
      <c r="M28" s="103" t="s">
        <v>220</v>
      </c>
      <c r="N28" s="104"/>
      <c r="O28" s="104"/>
      <c r="P28" s="104"/>
      <c r="Q28" s="105"/>
    </row>
    <row r="29" spans="1:17" ht="14.4" x14ac:dyDescent="0.3">
      <c r="A29" s="29">
        <f>A22+1</f>
        <v>106</v>
      </c>
      <c r="B29" s="43" t="s">
        <v>40</v>
      </c>
      <c r="C29" s="106"/>
      <c r="D29" s="107"/>
      <c r="E29" s="107"/>
      <c r="F29" s="107"/>
      <c r="G29" s="108"/>
      <c r="K29" s="13">
        <f>K22+1</f>
        <v>141</v>
      </c>
      <c r="L29" s="33" t="s">
        <v>33</v>
      </c>
      <c r="M29" s="106"/>
      <c r="N29" s="107"/>
      <c r="O29" s="107"/>
      <c r="P29" s="107"/>
      <c r="Q29" s="108"/>
    </row>
    <row r="30" spans="1:17" ht="14.4" x14ac:dyDescent="0.3">
      <c r="A30" s="29">
        <f>A29+1</f>
        <v>107</v>
      </c>
      <c r="B30" s="43" t="s">
        <v>157</v>
      </c>
      <c r="C30" s="106"/>
      <c r="D30" s="107"/>
      <c r="E30" s="107"/>
      <c r="F30" s="107"/>
      <c r="G30" s="108"/>
      <c r="K30" s="13">
        <f>K29+1</f>
        <v>142</v>
      </c>
      <c r="L30" s="33" t="s">
        <v>178</v>
      </c>
      <c r="M30" s="106"/>
      <c r="N30" s="107"/>
      <c r="O30" s="107"/>
      <c r="P30" s="107"/>
      <c r="Q30" s="108"/>
    </row>
    <row r="31" spans="1:17" ht="14.4" x14ac:dyDescent="0.3">
      <c r="A31" s="29">
        <f t="shared" ref="A31:A33" si="4">A30+1</f>
        <v>108</v>
      </c>
      <c r="B31" s="43" t="s">
        <v>39</v>
      </c>
      <c r="C31" s="106"/>
      <c r="D31" s="107"/>
      <c r="E31" s="107"/>
      <c r="F31" s="107"/>
      <c r="G31" s="108"/>
      <c r="K31" s="13">
        <f t="shared" ref="K31:K33" si="5">K30+1</f>
        <v>143</v>
      </c>
      <c r="L31" s="33" t="s">
        <v>179</v>
      </c>
      <c r="M31" s="106"/>
      <c r="N31" s="107"/>
      <c r="O31" s="107"/>
      <c r="P31" s="107"/>
      <c r="Q31" s="108"/>
    </row>
    <row r="32" spans="1:17" ht="14.4" x14ac:dyDescent="0.3">
      <c r="A32" s="29">
        <f t="shared" si="4"/>
        <v>109</v>
      </c>
      <c r="B32" s="61" t="s">
        <v>159</v>
      </c>
      <c r="C32" s="106"/>
      <c r="D32" s="107"/>
      <c r="E32" s="107"/>
      <c r="F32" s="107"/>
      <c r="G32" s="108"/>
      <c r="K32" s="13">
        <f t="shared" si="5"/>
        <v>144</v>
      </c>
      <c r="L32" s="33" t="s">
        <v>180</v>
      </c>
      <c r="M32" s="106"/>
      <c r="N32" s="107"/>
      <c r="O32" s="107"/>
      <c r="P32" s="107"/>
      <c r="Q32" s="108"/>
    </row>
    <row r="33" spans="1:17" ht="14.4" x14ac:dyDescent="0.3">
      <c r="A33" s="29">
        <f t="shared" si="4"/>
        <v>110</v>
      </c>
      <c r="B33" s="43" t="s">
        <v>158</v>
      </c>
      <c r="C33" s="106"/>
      <c r="D33" s="107"/>
      <c r="E33" s="107"/>
      <c r="F33" s="107"/>
      <c r="G33" s="108"/>
      <c r="K33" s="13">
        <f t="shared" si="5"/>
        <v>145</v>
      </c>
      <c r="L33" s="33"/>
      <c r="M33" s="106"/>
      <c r="N33" s="107"/>
      <c r="O33" s="107"/>
      <c r="P33" s="107"/>
      <c r="Q33" s="108"/>
    </row>
    <row r="34" spans="1:17" ht="14.4" thickBot="1" x14ac:dyDescent="0.3">
      <c r="A34" s="14"/>
      <c r="B34" s="15" t="s">
        <v>18</v>
      </c>
      <c r="C34" s="109"/>
      <c r="D34" s="110"/>
      <c r="E34" s="110"/>
      <c r="F34" s="110"/>
      <c r="G34" s="111"/>
      <c r="K34" s="14"/>
      <c r="L34" s="15" t="s">
        <v>18</v>
      </c>
      <c r="M34" s="109"/>
      <c r="N34" s="110"/>
      <c r="O34" s="110"/>
      <c r="P34" s="110"/>
      <c r="Q34" s="111"/>
    </row>
    <row r="35" spans="1:17" ht="14.4" x14ac:dyDescent="0.25">
      <c r="B35" s="43"/>
      <c r="K35" s="22"/>
      <c r="Q35" s="24"/>
    </row>
    <row r="36" spans="1:17" ht="14.4" thickBot="1" x14ac:dyDescent="0.3">
      <c r="K36" s="22"/>
      <c r="Q36" s="24"/>
    </row>
    <row r="37" spans="1:17" x14ac:dyDescent="0.25">
      <c r="A37" s="94" t="s">
        <v>138</v>
      </c>
      <c r="B37" s="95"/>
      <c r="C37" s="95"/>
      <c r="D37" s="95"/>
      <c r="E37" s="95"/>
      <c r="F37" s="95"/>
      <c r="G37" s="96"/>
      <c r="K37" s="75" t="s">
        <v>174</v>
      </c>
      <c r="L37" s="76"/>
      <c r="M37" s="76"/>
      <c r="N37" s="76"/>
      <c r="O37" s="76"/>
      <c r="P37" s="76"/>
      <c r="Q37" s="77"/>
    </row>
    <row r="38" spans="1:17" ht="15.6" x14ac:dyDescent="0.3">
      <c r="A38" s="56" t="s">
        <v>41</v>
      </c>
      <c r="B38" s="57"/>
      <c r="C38" s="57"/>
      <c r="D38" s="57"/>
      <c r="E38" s="57"/>
      <c r="F38" s="57"/>
      <c r="G38" s="58"/>
      <c r="K38" s="97" t="s">
        <v>41</v>
      </c>
      <c r="L38" s="98"/>
      <c r="M38" s="98"/>
      <c r="N38" s="98"/>
      <c r="O38" s="98"/>
      <c r="P38" s="98"/>
      <c r="Q38" s="99"/>
    </row>
    <row r="39" spans="1:17" ht="14.4" x14ac:dyDescent="0.3">
      <c r="A39" s="19" t="s">
        <v>21</v>
      </c>
      <c r="B39" s="20" t="s">
        <v>20</v>
      </c>
      <c r="C39" s="103" t="s">
        <v>217</v>
      </c>
      <c r="D39" s="104"/>
      <c r="E39" s="104"/>
      <c r="F39" s="104"/>
      <c r="G39" s="105"/>
      <c r="K39" s="19" t="s">
        <v>21</v>
      </c>
      <c r="L39" s="20" t="s">
        <v>20</v>
      </c>
      <c r="M39" s="103" t="s">
        <v>218</v>
      </c>
      <c r="N39" s="104"/>
      <c r="O39" s="104"/>
      <c r="P39" s="104"/>
      <c r="Q39" s="105"/>
    </row>
    <row r="40" spans="1:17" ht="14.4" x14ac:dyDescent="0.3">
      <c r="A40" s="29">
        <f>A33+1</f>
        <v>111</v>
      </c>
      <c r="B40" s="33" t="s">
        <v>161</v>
      </c>
      <c r="C40" s="106"/>
      <c r="D40" s="107"/>
      <c r="E40" s="107"/>
      <c r="F40" s="107"/>
      <c r="G40" s="108"/>
      <c r="K40" s="13">
        <f>K33+1</f>
        <v>146</v>
      </c>
      <c r="L40" s="61" t="s">
        <v>181</v>
      </c>
      <c r="M40" s="106"/>
      <c r="N40" s="107"/>
      <c r="O40" s="107"/>
      <c r="P40" s="107"/>
      <c r="Q40" s="108"/>
    </row>
    <row r="41" spans="1:17" ht="14.4" x14ac:dyDescent="0.3">
      <c r="A41" s="29">
        <f>A40+1</f>
        <v>112</v>
      </c>
      <c r="B41" s="33" t="s">
        <v>162</v>
      </c>
      <c r="C41" s="106"/>
      <c r="D41" s="107"/>
      <c r="E41" s="107"/>
      <c r="F41" s="107"/>
      <c r="G41" s="108"/>
      <c r="K41" s="13">
        <f>K40+1</f>
        <v>147</v>
      </c>
      <c r="L41" s="61" t="s">
        <v>182</v>
      </c>
      <c r="M41" s="106"/>
      <c r="N41" s="107"/>
      <c r="O41" s="107"/>
      <c r="P41" s="107"/>
      <c r="Q41" s="108"/>
    </row>
    <row r="42" spans="1:17" ht="14.4" x14ac:dyDescent="0.3">
      <c r="A42" s="29">
        <f t="shared" ref="A42:A44" si="6">A41+1</f>
        <v>113</v>
      </c>
      <c r="B42" s="33" t="s">
        <v>163</v>
      </c>
      <c r="C42" s="106"/>
      <c r="D42" s="107"/>
      <c r="E42" s="107"/>
      <c r="F42" s="107"/>
      <c r="G42" s="108"/>
      <c r="K42" s="13">
        <f t="shared" ref="K42:K44" si="7">K41+1</f>
        <v>148</v>
      </c>
      <c r="L42" s="61" t="s">
        <v>35</v>
      </c>
      <c r="M42" s="106"/>
      <c r="N42" s="107"/>
      <c r="O42" s="107"/>
      <c r="P42" s="107"/>
      <c r="Q42" s="108"/>
    </row>
    <row r="43" spans="1:17" ht="14.4" x14ac:dyDescent="0.3">
      <c r="A43" s="29">
        <f t="shared" si="6"/>
        <v>114</v>
      </c>
      <c r="B43" s="33" t="s">
        <v>164</v>
      </c>
      <c r="C43" s="106"/>
      <c r="D43" s="107"/>
      <c r="E43" s="107"/>
      <c r="F43" s="107"/>
      <c r="G43" s="108"/>
      <c r="K43" s="13">
        <f t="shared" si="7"/>
        <v>149</v>
      </c>
      <c r="L43" s="61" t="s">
        <v>183</v>
      </c>
      <c r="M43" s="106"/>
      <c r="N43" s="107"/>
      <c r="O43" s="107"/>
      <c r="P43" s="107"/>
      <c r="Q43" s="108"/>
    </row>
    <row r="44" spans="1:17" ht="14.4" x14ac:dyDescent="0.3">
      <c r="A44" s="29">
        <f t="shared" si="6"/>
        <v>115</v>
      </c>
      <c r="B44" s="33"/>
      <c r="C44" s="106"/>
      <c r="D44" s="107"/>
      <c r="E44" s="107"/>
      <c r="F44" s="107"/>
      <c r="G44" s="108"/>
      <c r="K44" s="13">
        <f t="shared" si="7"/>
        <v>150</v>
      </c>
      <c r="L44" s="43"/>
      <c r="M44" s="106"/>
      <c r="N44" s="107"/>
      <c r="O44" s="107"/>
      <c r="P44" s="107"/>
      <c r="Q44" s="108"/>
    </row>
    <row r="45" spans="1:17" ht="14.4" thickBot="1" x14ac:dyDescent="0.3">
      <c r="A45" s="14"/>
      <c r="B45" s="15" t="s">
        <v>18</v>
      </c>
      <c r="C45" s="109"/>
      <c r="D45" s="110"/>
      <c r="E45" s="110"/>
      <c r="F45" s="110"/>
      <c r="G45" s="111"/>
      <c r="K45" s="38"/>
      <c r="L45" s="39" t="s">
        <v>18</v>
      </c>
      <c r="M45" s="109"/>
      <c r="N45" s="110"/>
      <c r="O45" s="110"/>
      <c r="P45" s="110"/>
      <c r="Q45" s="111"/>
    </row>
    <row r="46" spans="1:17" ht="15" thickBot="1" x14ac:dyDescent="0.35">
      <c r="A46"/>
      <c r="B46"/>
      <c r="C46"/>
      <c r="D46"/>
      <c r="E46"/>
      <c r="F46"/>
      <c r="G46"/>
    </row>
    <row r="47" spans="1:17" x14ac:dyDescent="0.25">
      <c r="A47" s="94" t="s">
        <v>138</v>
      </c>
      <c r="B47" s="95"/>
      <c r="C47" s="95"/>
      <c r="D47" s="95"/>
      <c r="E47" s="95"/>
      <c r="F47" s="95"/>
      <c r="G47" s="96"/>
      <c r="K47" s="22"/>
      <c r="Q47" s="24"/>
    </row>
    <row r="48" spans="1:17" ht="16.2" thickBot="1" x14ac:dyDescent="0.35">
      <c r="A48" s="91" t="s">
        <v>0</v>
      </c>
      <c r="B48" s="92"/>
      <c r="C48" s="92"/>
      <c r="D48" s="92"/>
      <c r="E48" s="92"/>
      <c r="F48" s="92"/>
      <c r="G48" s="93"/>
      <c r="K48" s="22"/>
      <c r="Q48" s="24"/>
    </row>
    <row r="49" spans="1:17" ht="14.4" x14ac:dyDescent="0.3">
      <c r="A49" s="19" t="s">
        <v>21</v>
      </c>
      <c r="B49" s="20" t="s">
        <v>20</v>
      </c>
      <c r="C49" s="103" t="s">
        <v>221</v>
      </c>
      <c r="D49" s="104"/>
      <c r="E49" s="104"/>
      <c r="F49" s="104"/>
      <c r="G49" s="105"/>
      <c r="K49" s="75" t="s">
        <v>174</v>
      </c>
      <c r="L49" s="76"/>
      <c r="M49" s="76"/>
      <c r="N49" s="76"/>
      <c r="O49" s="76"/>
      <c r="P49" s="76"/>
      <c r="Q49" s="77"/>
    </row>
    <row r="50" spans="1:17" ht="15.6" x14ac:dyDescent="0.3">
      <c r="A50" s="13">
        <f>A44+1</f>
        <v>116</v>
      </c>
      <c r="B50" s="61" t="s">
        <v>53</v>
      </c>
      <c r="C50" s="106"/>
      <c r="D50" s="107"/>
      <c r="E50" s="107"/>
      <c r="F50" s="107"/>
      <c r="G50" s="108"/>
      <c r="K50" s="82" t="s">
        <v>16</v>
      </c>
      <c r="L50" s="83"/>
      <c r="M50" s="83"/>
      <c r="N50" s="83"/>
      <c r="O50" s="83"/>
      <c r="P50" s="83"/>
      <c r="Q50" s="84"/>
    </row>
    <row r="51" spans="1:17" ht="14.4" x14ac:dyDescent="0.3">
      <c r="A51" s="13">
        <f>A50+1</f>
        <v>117</v>
      </c>
      <c r="B51" s="43" t="s">
        <v>168</v>
      </c>
      <c r="C51" s="106"/>
      <c r="D51" s="107"/>
      <c r="E51" s="107"/>
      <c r="F51" s="107"/>
      <c r="G51" s="108"/>
      <c r="K51" s="19" t="s">
        <v>21</v>
      </c>
      <c r="L51" s="20" t="s">
        <v>20</v>
      </c>
      <c r="M51" s="103" t="s">
        <v>218</v>
      </c>
      <c r="N51" s="104"/>
      <c r="O51" s="104"/>
      <c r="P51" s="104"/>
      <c r="Q51" s="105"/>
    </row>
    <row r="52" spans="1:17" ht="14.4" x14ac:dyDescent="0.25">
      <c r="A52" s="13">
        <f t="shared" ref="A52:A54" si="8">A51+1</f>
        <v>118</v>
      </c>
      <c r="B52" s="61" t="s">
        <v>166</v>
      </c>
      <c r="C52" s="106"/>
      <c r="D52" s="107"/>
      <c r="E52" s="107"/>
      <c r="F52" s="107"/>
      <c r="G52" s="108"/>
      <c r="K52" s="13">
        <f>K44+1</f>
        <v>151</v>
      </c>
      <c r="L52" s="61" t="s">
        <v>184</v>
      </c>
      <c r="M52" s="106"/>
      <c r="N52" s="107"/>
      <c r="O52" s="107"/>
      <c r="P52" s="107"/>
      <c r="Q52" s="108"/>
    </row>
    <row r="53" spans="1:17" ht="14.4" x14ac:dyDescent="0.25">
      <c r="A53" s="13">
        <f t="shared" si="8"/>
        <v>119</v>
      </c>
      <c r="B53" s="61" t="s">
        <v>167</v>
      </c>
      <c r="C53" s="106"/>
      <c r="D53" s="107"/>
      <c r="E53" s="107"/>
      <c r="F53" s="107"/>
      <c r="G53" s="108"/>
      <c r="K53" s="13">
        <f>K52+1</f>
        <v>152</v>
      </c>
      <c r="L53" s="61" t="s">
        <v>185</v>
      </c>
      <c r="M53" s="106"/>
      <c r="N53" s="107"/>
      <c r="O53" s="107"/>
      <c r="P53" s="107"/>
      <c r="Q53" s="108"/>
    </row>
    <row r="54" spans="1:17" ht="14.4" x14ac:dyDescent="0.25">
      <c r="A54" s="13">
        <f t="shared" si="8"/>
        <v>120</v>
      </c>
      <c r="B54" s="43"/>
      <c r="C54" s="106"/>
      <c r="D54" s="107"/>
      <c r="E54" s="107"/>
      <c r="F54" s="107"/>
      <c r="G54" s="108"/>
      <c r="K54" s="13">
        <f t="shared" ref="K54:K56" si="9">K53+1</f>
        <v>153</v>
      </c>
      <c r="L54" s="61" t="s">
        <v>186</v>
      </c>
      <c r="M54" s="106"/>
      <c r="N54" s="107"/>
      <c r="O54" s="107"/>
      <c r="P54" s="107"/>
      <c r="Q54" s="108"/>
    </row>
    <row r="55" spans="1:17" ht="15" thickBot="1" x14ac:dyDescent="0.3">
      <c r="A55" s="38"/>
      <c r="B55" s="39" t="s">
        <v>18</v>
      </c>
      <c r="C55" s="109"/>
      <c r="D55" s="110"/>
      <c r="E55" s="110"/>
      <c r="F55" s="110"/>
      <c r="G55" s="111"/>
      <c r="K55" s="13">
        <f t="shared" si="9"/>
        <v>154</v>
      </c>
      <c r="L55" s="61" t="s">
        <v>9</v>
      </c>
      <c r="M55" s="106"/>
      <c r="N55" s="107"/>
      <c r="O55" s="107"/>
      <c r="P55" s="107"/>
      <c r="Q55" s="108"/>
    </row>
    <row r="56" spans="1:17" ht="14.4" x14ac:dyDescent="0.25">
      <c r="A56" s="22"/>
      <c r="G56" s="24"/>
      <c r="K56" s="13">
        <f t="shared" si="9"/>
        <v>155</v>
      </c>
      <c r="L56" s="43" t="s">
        <v>187</v>
      </c>
      <c r="M56" s="106"/>
      <c r="N56" s="107"/>
      <c r="O56" s="107"/>
      <c r="P56" s="107"/>
      <c r="Q56" s="108"/>
    </row>
    <row r="57" spans="1:17" ht="14.4" thickBot="1" x14ac:dyDescent="0.3">
      <c r="A57" s="22"/>
      <c r="G57" s="24"/>
      <c r="K57" s="38"/>
      <c r="L57" s="39" t="s">
        <v>18</v>
      </c>
      <c r="M57" s="109"/>
      <c r="N57" s="110"/>
      <c r="O57" s="110"/>
      <c r="P57" s="110"/>
      <c r="Q57" s="111"/>
    </row>
    <row r="58" spans="1:17" ht="14.4" x14ac:dyDescent="0.3">
      <c r="A58" s="94" t="s">
        <v>138</v>
      </c>
      <c r="B58" s="95"/>
      <c r="C58" s="95"/>
      <c r="D58" s="95"/>
      <c r="E58" s="95"/>
      <c r="F58" s="95"/>
      <c r="G58" s="96"/>
      <c r="J58"/>
      <c r="K58"/>
      <c r="L58"/>
      <c r="M58"/>
      <c r="N58"/>
      <c r="O58"/>
      <c r="P58"/>
      <c r="Q58"/>
    </row>
    <row r="59" spans="1:17" ht="15.6" x14ac:dyDescent="0.3">
      <c r="A59" s="91" t="s">
        <v>0</v>
      </c>
      <c r="B59" s="92"/>
      <c r="C59" s="92"/>
      <c r="D59" s="92"/>
      <c r="E59" s="92"/>
      <c r="F59" s="92"/>
      <c r="G59" s="93"/>
      <c r="J59"/>
      <c r="K59"/>
      <c r="L59"/>
      <c r="M59"/>
      <c r="N59"/>
      <c r="O59"/>
      <c r="P59"/>
      <c r="Q59"/>
    </row>
    <row r="60" spans="1:17" ht="14.4" customHeight="1" x14ac:dyDescent="0.3">
      <c r="A60" s="19" t="s">
        <v>21</v>
      </c>
      <c r="B60" s="20" t="s">
        <v>20</v>
      </c>
      <c r="C60" s="103" t="s">
        <v>221</v>
      </c>
      <c r="D60" s="104"/>
      <c r="E60" s="104"/>
      <c r="F60" s="104"/>
      <c r="G60" s="105"/>
      <c r="J60" s="116" t="s">
        <v>222</v>
      </c>
      <c r="K60" s="116"/>
      <c r="L60" s="116"/>
      <c r="M60" s="116"/>
      <c r="N60" s="116"/>
      <c r="O60" s="116"/>
      <c r="P60" s="116"/>
      <c r="Q60" s="116"/>
    </row>
    <row r="61" spans="1:17" ht="14.4" customHeight="1" x14ac:dyDescent="0.25">
      <c r="A61" s="13">
        <f>A54+1</f>
        <v>121</v>
      </c>
      <c r="B61" s="61" t="s">
        <v>165</v>
      </c>
      <c r="C61" s="106"/>
      <c r="D61" s="107"/>
      <c r="E61" s="107"/>
      <c r="F61" s="107"/>
      <c r="G61" s="108"/>
      <c r="J61" s="116"/>
      <c r="K61" s="116"/>
      <c r="L61" s="116"/>
      <c r="M61" s="116"/>
      <c r="N61" s="116"/>
      <c r="O61" s="116"/>
      <c r="P61" s="116"/>
      <c r="Q61" s="116"/>
    </row>
    <row r="62" spans="1:17" ht="14.4" customHeight="1" x14ac:dyDescent="0.25">
      <c r="A62" s="13">
        <f>A61+1</f>
        <v>122</v>
      </c>
      <c r="B62" s="61" t="s">
        <v>169</v>
      </c>
      <c r="C62" s="106"/>
      <c r="D62" s="107"/>
      <c r="E62" s="107"/>
      <c r="F62" s="107"/>
      <c r="G62" s="108"/>
      <c r="J62" s="116"/>
      <c r="K62" s="116"/>
      <c r="L62" s="116"/>
      <c r="M62" s="116"/>
      <c r="N62" s="116"/>
      <c r="O62" s="116"/>
      <c r="P62" s="116"/>
      <c r="Q62" s="116"/>
    </row>
    <row r="63" spans="1:17" ht="14.4" customHeight="1" x14ac:dyDescent="0.3">
      <c r="A63" s="13">
        <f t="shared" ref="A63:A65" si="10">A62+1</f>
        <v>123</v>
      </c>
      <c r="B63" s="61" t="s">
        <v>170</v>
      </c>
      <c r="C63" s="106"/>
      <c r="D63" s="107"/>
      <c r="E63" s="107"/>
      <c r="F63" s="107"/>
      <c r="G63" s="108"/>
      <c r="J63"/>
      <c r="K63"/>
      <c r="L63"/>
      <c r="M63"/>
      <c r="N63"/>
      <c r="O63"/>
      <c r="P63"/>
      <c r="Q63"/>
    </row>
    <row r="64" spans="1:17" ht="14.4" customHeight="1" x14ac:dyDescent="0.3">
      <c r="A64" s="13">
        <f t="shared" si="10"/>
        <v>124</v>
      </c>
      <c r="B64" s="61" t="s">
        <v>51</v>
      </c>
      <c r="C64" s="106"/>
      <c r="D64" s="107"/>
      <c r="E64" s="107"/>
      <c r="F64" s="107"/>
      <c r="G64" s="108"/>
      <c r="J64"/>
      <c r="K64"/>
      <c r="L64"/>
      <c r="M64"/>
      <c r="N64"/>
      <c r="O64"/>
      <c r="P64"/>
      <c r="Q64"/>
    </row>
    <row r="65" spans="1:17" ht="14.4" customHeight="1" x14ac:dyDescent="0.3">
      <c r="A65" s="13">
        <f t="shared" si="10"/>
        <v>125</v>
      </c>
      <c r="B65" s="43"/>
      <c r="C65" s="106"/>
      <c r="D65" s="107"/>
      <c r="E65" s="107"/>
      <c r="F65" s="107"/>
      <c r="G65" s="108"/>
      <c r="J65"/>
      <c r="K65"/>
      <c r="L65"/>
      <c r="M65"/>
      <c r="N65"/>
      <c r="O65"/>
      <c r="P65"/>
      <c r="Q65"/>
    </row>
    <row r="66" spans="1:17" ht="15" customHeight="1" thickBot="1" x14ac:dyDescent="0.35">
      <c r="A66" s="38"/>
      <c r="B66" s="39" t="s">
        <v>18</v>
      </c>
      <c r="C66" s="109"/>
      <c r="D66" s="110"/>
      <c r="E66" s="110"/>
      <c r="F66" s="110"/>
      <c r="G66" s="111"/>
      <c r="J66"/>
    </row>
    <row r="67" spans="1:17" ht="14.4" x14ac:dyDescent="0.3">
      <c r="J67"/>
    </row>
    <row r="68" spans="1:17" ht="15" thickBot="1" x14ac:dyDescent="0.35">
      <c r="A68" s="22"/>
      <c r="G68" s="24"/>
      <c r="J68"/>
    </row>
    <row r="69" spans="1:17" ht="14.4" x14ac:dyDescent="0.3">
      <c r="A69" s="75" t="s">
        <v>68</v>
      </c>
      <c r="B69" s="76"/>
      <c r="C69" s="76"/>
      <c r="D69" s="76"/>
      <c r="E69" s="76"/>
      <c r="F69" s="76"/>
      <c r="G69" s="77"/>
      <c r="J69"/>
    </row>
    <row r="70" spans="1:17" ht="15.6" x14ac:dyDescent="0.3">
      <c r="A70" s="91" t="s">
        <v>0</v>
      </c>
      <c r="B70" s="92"/>
      <c r="C70" s="92"/>
      <c r="D70" s="92"/>
      <c r="E70" s="92"/>
      <c r="F70" s="92"/>
      <c r="G70" s="93"/>
      <c r="J70"/>
    </row>
    <row r="71" spans="1:17" ht="14.4" x14ac:dyDescent="0.3">
      <c r="A71" s="19" t="s">
        <v>21</v>
      </c>
      <c r="B71" s="20" t="s">
        <v>20</v>
      </c>
      <c r="C71" s="103" t="s">
        <v>218</v>
      </c>
      <c r="D71" s="104"/>
      <c r="E71" s="104"/>
      <c r="F71" s="104"/>
      <c r="G71" s="105"/>
      <c r="J71"/>
    </row>
    <row r="72" spans="1:17" ht="14.4" x14ac:dyDescent="0.3">
      <c r="A72" s="13">
        <f>A65+1</f>
        <v>126</v>
      </c>
      <c r="B72" s="61" t="s">
        <v>3</v>
      </c>
      <c r="C72" s="106"/>
      <c r="D72" s="107"/>
      <c r="E72" s="107"/>
      <c r="F72" s="107"/>
      <c r="G72" s="108"/>
      <c r="J72"/>
    </row>
    <row r="73" spans="1:17" ht="14.4" x14ac:dyDescent="0.3">
      <c r="A73" s="13">
        <f>A72+1</f>
        <v>127</v>
      </c>
      <c r="B73" s="61" t="s">
        <v>171</v>
      </c>
      <c r="C73" s="106"/>
      <c r="D73" s="107"/>
      <c r="E73" s="107"/>
      <c r="F73" s="107"/>
      <c r="G73" s="108"/>
      <c r="J73"/>
    </row>
    <row r="74" spans="1:17" ht="14.4" x14ac:dyDescent="0.3">
      <c r="A74" s="13">
        <f t="shared" ref="A74:A76" si="11">A73+1</f>
        <v>128</v>
      </c>
      <c r="B74" s="61" t="s">
        <v>172</v>
      </c>
      <c r="C74" s="106"/>
      <c r="D74" s="107"/>
      <c r="E74" s="107"/>
      <c r="F74" s="107"/>
      <c r="G74" s="108"/>
      <c r="J74"/>
    </row>
    <row r="75" spans="1:17" ht="14.4" x14ac:dyDescent="0.3">
      <c r="A75" s="13">
        <f t="shared" si="11"/>
        <v>129</v>
      </c>
      <c r="B75" s="61" t="s">
        <v>4</v>
      </c>
      <c r="C75" s="106"/>
      <c r="D75" s="107"/>
      <c r="E75" s="107"/>
      <c r="F75" s="107"/>
      <c r="G75" s="108"/>
      <c r="J75"/>
    </row>
    <row r="76" spans="1:17" ht="14.4" x14ac:dyDescent="0.3">
      <c r="A76" s="13">
        <f t="shared" si="11"/>
        <v>130</v>
      </c>
      <c r="B76" s="43" t="s">
        <v>173</v>
      </c>
      <c r="C76" s="106"/>
      <c r="D76" s="107"/>
      <c r="E76" s="107"/>
      <c r="F76" s="107"/>
      <c r="G76" s="108"/>
      <c r="J76"/>
    </row>
    <row r="77" spans="1:17" ht="14.4" thickBot="1" x14ac:dyDescent="0.3">
      <c r="A77" s="38"/>
      <c r="B77" s="39" t="s">
        <v>18</v>
      </c>
      <c r="C77" s="109"/>
      <c r="D77" s="110"/>
      <c r="E77" s="110"/>
      <c r="F77" s="110"/>
      <c r="G77" s="111"/>
    </row>
  </sheetData>
  <mergeCells count="32">
    <mergeCell ref="C71:G77"/>
    <mergeCell ref="M39:Q45"/>
    <mergeCell ref="M51:Q57"/>
    <mergeCell ref="J60:Q62"/>
    <mergeCell ref="A70:G70"/>
    <mergeCell ref="C6:G12"/>
    <mergeCell ref="C17:G23"/>
    <mergeCell ref="M6:Q12"/>
    <mergeCell ref="M17:Q23"/>
    <mergeCell ref="C28:G34"/>
    <mergeCell ref="C39:G45"/>
    <mergeCell ref="C49:G55"/>
    <mergeCell ref="M28:Q34"/>
    <mergeCell ref="C60:G66"/>
    <mergeCell ref="A48:G48"/>
    <mergeCell ref="K49:Q49"/>
    <mergeCell ref="K50:Q50"/>
    <mergeCell ref="A58:G58"/>
    <mergeCell ref="A59:G59"/>
    <mergeCell ref="A69:G69"/>
    <mergeCell ref="A26:G26"/>
    <mergeCell ref="K26:Q26"/>
    <mergeCell ref="A37:G37"/>
    <mergeCell ref="K37:Q37"/>
    <mergeCell ref="K38:Q38"/>
    <mergeCell ref="A47:G47"/>
    <mergeCell ref="A1:P2"/>
    <mergeCell ref="A4:G4"/>
    <mergeCell ref="K4:Q4"/>
    <mergeCell ref="K5:Q5"/>
    <mergeCell ref="A15:G15"/>
    <mergeCell ref="K15:Q15"/>
  </mergeCells>
  <pageMargins left="0.7" right="0.7" top="0.75" bottom="0.75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70"/>
  <sheetViews>
    <sheetView zoomScale="103" zoomScaleNormal="100" workbookViewId="0">
      <selection activeCell="M62" sqref="M62"/>
    </sheetView>
  </sheetViews>
  <sheetFormatPr defaultColWidth="9.109375" defaultRowHeight="13.8" x14ac:dyDescent="0.25"/>
  <cols>
    <col min="1" max="1" width="13" style="17" customWidth="1"/>
    <col min="2" max="2" width="21.44140625" style="17" bestFit="1" customWidth="1"/>
    <col min="3" max="3" width="9.109375" style="17"/>
    <col min="4" max="4" width="7.44140625" style="17" bestFit="1" customWidth="1"/>
    <col min="5" max="5" width="9.109375" style="17"/>
    <col min="6" max="6" width="6.109375" style="17" bestFit="1" customWidth="1"/>
    <col min="7" max="8" width="9.109375" style="17"/>
    <col min="9" max="10" width="8.5546875" style="17" customWidth="1"/>
    <col min="11" max="11" width="9.109375" style="17"/>
    <col min="12" max="12" width="23.33203125" style="17" bestFit="1" customWidth="1"/>
    <col min="13" max="13" width="7.44140625" style="17" bestFit="1" customWidth="1"/>
    <col min="14" max="19" width="9.109375" style="17"/>
    <col min="20" max="20" width="21" style="17" bestFit="1" customWidth="1"/>
    <col min="21" max="16384" width="9.109375" style="17"/>
  </cols>
  <sheetData>
    <row r="1" spans="1:26" x14ac:dyDescent="0.25">
      <c r="A1" s="78" t="s">
        <v>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26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26" ht="23.4" thickBot="1" x14ac:dyDescent="0.35">
      <c r="B3" s="1"/>
      <c r="G3" s="18"/>
    </row>
    <row r="4" spans="1:26" x14ac:dyDescent="0.25">
      <c r="A4" s="79" t="s">
        <v>201</v>
      </c>
      <c r="B4" s="80"/>
      <c r="C4" s="80"/>
      <c r="D4" s="80"/>
      <c r="E4" s="80"/>
      <c r="F4" s="80"/>
      <c r="G4" s="81"/>
      <c r="K4" s="75" t="s">
        <v>188</v>
      </c>
      <c r="L4" s="76"/>
      <c r="M4" s="76"/>
      <c r="N4" s="76"/>
      <c r="O4" s="76"/>
      <c r="P4" s="76"/>
      <c r="Q4" s="77"/>
      <c r="T4" s="79" t="s">
        <v>201</v>
      </c>
      <c r="U4" s="80"/>
      <c r="V4" s="80"/>
      <c r="W4" s="80"/>
      <c r="X4" s="80"/>
      <c r="Y4" s="80"/>
      <c r="Z4" s="81"/>
    </row>
    <row r="5" spans="1:26" ht="15.6" x14ac:dyDescent="0.3">
      <c r="A5" s="68" t="s">
        <v>235</v>
      </c>
      <c r="B5" s="69"/>
      <c r="C5" s="69"/>
      <c r="D5" s="69"/>
      <c r="E5" s="69"/>
      <c r="F5" s="69"/>
      <c r="G5" s="70"/>
      <c r="K5" s="134" t="s">
        <v>17</v>
      </c>
      <c r="L5" s="135"/>
      <c r="M5" s="135"/>
      <c r="N5" s="135"/>
      <c r="O5" s="135"/>
      <c r="P5" s="135"/>
      <c r="Q5" s="136"/>
      <c r="T5" s="22" t="str">
        <f>A5</f>
        <v>Flics:- Silver</v>
      </c>
      <c r="U5" s="120">
        <f>G12</f>
        <v>108.55000000000001</v>
      </c>
      <c r="V5" s="113"/>
      <c r="W5" s="113"/>
      <c r="X5" s="113"/>
      <c r="Y5" s="113"/>
      <c r="Z5" s="24"/>
    </row>
    <row r="6" spans="1:26" ht="15" thickBot="1" x14ac:dyDescent="0.35">
      <c r="A6" s="19" t="s">
        <v>21</v>
      </c>
      <c r="B6" s="20" t="s">
        <v>20</v>
      </c>
      <c r="C6" s="20" t="s">
        <v>69</v>
      </c>
      <c r="D6" s="20" t="s">
        <v>70</v>
      </c>
      <c r="E6" s="20" t="s">
        <v>71</v>
      </c>
      <c r="F6" s="20" t="s">
        <v>72</v>
      </c>
      <c r="G6" s="21" t="s">
        <v>19</v>
      </c>
      <c r="K6" s="19" t="s">
        <v>21</v>
      </c>
      <c r="L6" s="20" t="s">
        <v>20</v>
      </c>
      <c r="M6" s="20" t="s">
        <v>69</v>
      </c>
      <c r="N6" s="20" t="s">
        <v>70</v>
      </c>
      <c r="O6" s="20" t="s">
        <v>71</v>
      </c>
      <c r="P6" s="20" t="s">
        <v>72</v>
      </c>
      <c r="Q6" s="37" t="s">
        <v>19</v>
      </c>
      <c r="T6" s="14" t="str">
        <f>A15</f>
        <v>Flics:- Black</v>
      </c>
      <c r="U6" s="117">
        <f>G22</f>
        <v>113.7</v>
      </c>
      <c r="V6" s="118"/>
      <c r="W6" s="118"/>
      <c r="X6" s="118"/>
      <c r="Y6" s="118"/>
      <c r="Z6" s="119"/>
    </row>
    <row r="7" spans="1:26" ht="14.4" x14ac:dyDescent="0.3">
      <c r="A7" s="29">
        <f>'Round Three'!K44+1</f>
        <v>151</v>
      </c>
      <c r="B7" s="33" t="s">
        <v>189</v>
      </c>
      <c r="C7" s="11">
        <v>9.85</v>
      </c>
      <c r="D7" s="11">
        <v>9.4</v>
      </c>
      <c r="E7" s="11">
        <v>8.6999999999999993</v>
      </c>
      <c r="F7" s="12">
        <v>8.6</v>
      </c>
      <c r="G7" s="8">
        <f>SUM(C7:F7)</f>
        <v>36.549999999999997</v>
      </c>
      <c r="K7" s="13">
        <f>A54+1</f>
        <v>176</v>
      </c>
      <c r="L7" s="61" t="s">
        <v>13</v>
      </c>
      <c r="M7" s="11">
        <v>9.8000000000000007</v>
      </c>
      <c r="N7" s="11">
        <v>9.4</v>
      </c>
      <c r="O7" s="11">
        <v>7.1</v>
      </c>
      <c r="P7" s="11">
        <v>9.1</v>
      </c>
      <c r="Q7" s="8">
        <f>SUM(M7:P7)</f>
        <v>35.400000000000006</v>
      </c>
    </row>
    <row r="8" spans="1:26" ht="15" thickBot="1" x14ac:dyDescent="0.35">
      <c r="A8" s="29">
        <f>A7+1</f>
        <v>152</v>
      </c>
      <c r="B8" s="33" t="s">
        <v>11</v>
      </c>
      <c r="C8" s="11">
        <v>9.75</v>
      </c>
      <c r="D8" s="11">
        <v>8.9</v>
      </c>
      <c r="E8" s="11">
        <v>8.8000000000000007</v>
      </c>
      <c r="F8" s="12">
        <v>9.3000000000000007</v>
      </c>
      <c r="G8" s="8">
        <f t="shared" ref="G8:G11" si="0">SUM(C8:F8)</f>
        <v>36.75</v>
      </c>
      <c r="K8" s="13">
        <f>K7+1</f>
        <v>177</v>
      </c>
      <c r="L8" s="61" t="s">
        <v>202</v>
      </c>
      <c r="M8" s="11">
        <v>9.85</v>
      </c>
      <c r="N8" s="11">
        <v>9.1</v>
      </c>
      <c r="O8" s="11">
        <v>7.8</v>
      </c>
      <c r="P8" s="11">
        <v>9.1999999999999993</v>
      </c>
      <c r="Q8" s="8">
        <f t="shared" ref="Q8:Q11" si="1">SUM(M8:P8)</f>
        <v>35.950000000000003</v>
      </c>
    </row>
    <row r="9" spans="1:26" ht="14.4" x14ac:dyDescent="0.3">
      <c r="A9" s="29">
        <f t="shared" ref="A9:A11" si="2">A8+1</f>
        <v>153</v>
      </c>
      <c r="B9" s="33" t="s">
        <v>190</v>
      </c>
      <c r="C9" s="11">
        <v>9.5500000000000007</v>
      </c>
      <c r="D9" s="11">
        <v>8.5</v>
      </c>
      <c r="E9" s="11">
        <v>8.1999999999999993</v>
      </c>
      <c r="F9" s="11">
        <v>9</v>
      </c>
      <c r="G9" s="8">
        <f t="shared" si="0"/>
        <v>35.25</v>
      </c>
      <c r="K9" s="13">
        <f t="shared" ref="K9:K11" si="3">K8+1</f>
        <v>178</v>
      </c>
      <c r="L9" s="61" t="s">
        <v>12</v>
      </c>
      <c r="M9" s="11">
        <v>9.75</v>
      </c>
      <c r="N9" s="11">
        <v>9.6</v>
      </c>
      <c r="O9" s="11">
        <v>8.4</v>
      </c>
      <c r="P9" s="11">
        <v>9.6</v>
      </c>
      <c r="Q9" s="8">
        <f t="shared" si="1"/>
        <v>37.35</v>
      </c>
      <c r="T9" s="79" t="s">
        <v>192</v>
      </c>
      <c r="U9" s="80"/>
      <c r="V9" s="80"/>
      <c r="W9" s="80"/>
      <c r="X9" s="80"/>
      <c r="Y9" s="80"/>
      <c r="Z9" s="81"/>
    </row>
    <row r="10" spans="1:26" ht="14.4" x14ac:dyDescent="0.3">
      <c r="A10" s="29">
        <f t="shared" si="2"/>
        <v>154</v>
      </c>
      <c r="B10" s="33" t="s">
        <v>191</v>
      </c>
      <c r="C10" s="11"/>
      <c r="D10" s="11"/>
      <c r="E10" s="11"/>
      <c r="F10" s="11"/>
      <c r="G10" s="8">
        <f t="shared" si="0"/>
        <v>0</v>
      </c>
      <c r="K10" s="13">
        <f t="shared" si="3"/>
        <v>179</v>
      </c>
      <c r="L10" s="61" t="s">
        <v>15</v>
      </c>
      <c r="M10" s="11">
        <v>8.6999999999999993</v>
      </c>
      <c r="N10" s="11">
        <v>8.6999999999999993</v>
      </c>
      <c r="O10" s="11">
        <v>8</v>
      </c>
      <c r="P10" s="11">
        <v>8.6999999999999993</v>
      </c>
      <c r="Q10" s="8">
        <f t="shared" si="1"/>
        <v>34.099999999999994</v>
      </c>
      <c r="T10" s="22" t="str">
        <f>A26</f>
        <v>All Starz</v>
      </c>
      <c r="U10" s="120">
        <f>G33</f>
        <v>110.85000000000001</v>
      </c>
      <c r="V10" s="113"/>
      <c r="W10" s="113"/>
      <c r="X10" s="113"/>
      <c r="Y10" s="113"/>
      <c r="Z10" s="24"/>
    </row>
    <row r="11" spans="1:26" ht="15" thickBot="1" x14ac:dyDescent="0.35">
      <c r="A11" s="29">
        <f t="shared" si="2"/>
        <v>155</v>
      </c>
      <c r="B11" s="33"/>
      <c r="C11" s="11"/>
      <c r="D11" s="11"/>
      <c r="E11" s="11"/>
      <c r="F11" s="11"/>
      <c r="G11" s="8">
        <f t="shared" si="0"/>
        <v>0</v>
      </c>
      <c r="K11" s="13">
        <f t="shared" si="3"/>
        <v>180</v>
      </c>
      <c r="L11" s="71" t="s">
        <v>203</v>
      </c>
      <c r="M11" s="11">
        <v>8.15</v>
      </c>
      <c r="N11" s="11">
        <v>7.5</v>
      </c>
      <c r="O11" s="11">
        <v>6</v>
      </c>
      <c r="P11" s="11">
        <v>8.6999999999999993</v>
      </c>
      <c r="Q11" s="41">
        <f t="shared" si="1"/>
        <v>30.349999999999998</v>
      </c>
      <c r="T11" s="22" t="str">
        <f>A37</f>
        <v>Wyre Forest:- Green</v>
      </c>
      <c r="U11" s="120">
        <f>G44</f>
        <v>109</v>
      </c>
      <c r="V11" s="113"/>
      <c r="W11" s="113"/>
      <c r="X11" s="113"/>
      <c r="Y11" s="113"/>
      <c r="Z11" s="24"/>
    </row>
    <row r="12" spans="1:26" ht="16.2" thickBot="1" x14ac:dyDescent="0.35">
      <c r="A12" s="14"/>
      <c r="B12" s="15" t="s">
        <v>18</v>
      </c>
      <c r="C12" s="9">
        <f>LARGE(C7:C11,1)+ LARGE(C7:C11,2)+ LARGE(C7:C11,3)</f>
        <v>29.150000000000002</v>
      </c>
      <c r="D12" s="9">
        <f>LARGE(D7:D11,1)+ LARGE(D7:D11,2)+ LARGE(D7:D11,3)</f>
        <v>26.8</v>
      </c>
      <c r="E12" s="9">
        <f>LARGE(E7:E11,1)+ LARGE(E7:E11,2)+ LARGE(E7:E11,3)</f>
        <v>25.7</v>
      </c>
      <c r="F12" s="9">
        <f>LARGE(F7:F11,1)+ LARGE(F7:F11,2)+ LARGE(F7:F11,3)</f>
        <v>26.9</v>
      </c>
      <c r="G12" s="16">
        <f>SUM(C12:F12)</f>
        <v>108.55000000000001</v>
      </c>
      <c r="K12" s="38"/>
      <c r="L12" s="39" t="s">
        <v>18</v>
      </c>
      <c r="M12" s="9">
        <f>LARGE(M7:M11,1)+ LARGE(M7:M11,2)+ LARGE(M7:M11,3)</f>
        <v>29.4</v>
      </c>
      <c r="N12" s="9">
        <f>LARGE(N7:N11,1)+ LARGE(N7:N11,2)+ LARGE(N7:N11,3)</f>
        <v>28.1</v>
      </c>
      <c r="O12" s="9">
        <f>LARGE(O7:O11,1)+ LARGE(O7:O11,2)+ LARGE(O7:O11,3)</f>
        <v>24.2</v>
      </c>
      <c r="P12" s="40">
        <f>LARGE(P7:P11,1)+ LARGE(P7:P11,2)+ LARGE(P7:P11,3)</f>
        <v>27.9</v>
      </c>
      <c r="Q12" s="16">
        <f>SUM(M12:P12)</f>
        <v>109.6</v>
      </c>
      <c r="T12" s="14" t="str">
        <f>A48</f>
        <v>Wyre Forest:- Purple</v>
      </c>
      <c r="U12" s="117">
        <f>G55</f>
        <v>100.55</v>
      </c>
      <c r="V12" s="118"/>
      <c r="W12" s="118"/>
      <c r="X12" s="118"/>
      <c r="Y12" s="118"/>
      <c r="Z12" s="119"/>
    </row>
    <row r="13" spans="1:26" ht="14.4" thickBot="1" x14ac:dyDescent="0.3">
      <c r="A13" s="22"/>
      <c r="B13" s="34"/>
      <c r="F13" s="23"/>
      <c r="G13" s="35"/>
      <c r="K13" s="22"/>
      <c r="Q13" s="24"/>
    </row>
    <row r="14" spans="1:26" ht="14.4" thickBot="1" x14ac:dyDescent="0.3">
      <c r="A14" s="79" t="s">
        <v>201</v>
      </c>
      <c r="B14" s="80"/>
      <c r="C14" s="80"/>
      <c r="D14" s="80"/>
      <c r="E14" s="80"/>
      <c r="F14" s="80"/>
      <c r="G14" s="81"/>
      <c r="K14" s="22"/>
      <c r="Q14" s="24"/>
    </row>
    <row r="15" spans="1:26" ht="15.6" x14ac:dyDescent="0.3">
      <c r="A15" s="72" t="s">
        <v>234</v>
      </c>
      <c r="B15" s="73"/>
      <c r="C15" s="73"/>
      <c r="D15" s="73"/>
      <c r="E15" s="73"/>
      <c r="F15" s="73"/>
      <c r="G15" s="74"/>
      <c r="K15" s="75" t="s">
        <v>188</v>
      </c>
      <c r="L15" s="76"/>
      <c r="M15" s="76"/>
      <c r="N15" s="76"/>
      <c r="O15" s="76"/>
      <c r="P15" s="76"/>
      <c r="Q15" s="77"/>
      <c r="T15" s="75" t="s">
        <v>188</v>
      </c>
      <c r="U15" s="76"/>
      <c r="V15" s="76"/>
      <c r="W15" s="76"/>
      <c r="X15" s="76"/>
      <c r="Y15" s="76"/>
      <c r="Z15" s="77"/>
    </row>
    <row r="16" spans="1:26" ht="15.6" x14ac:dyDescent="0.3">
      <c r="A16" s="19" t="s">
        <v>21</v>
      </c>
      <c r="B16" s="20" t="s">
        <v>20</v>
      </c>
      <c r="C16" s="20" t="s">
        <v>69</v>
      </c>
      <c r="D16" s="20" t="s">
        <v>70</v>
      </c>
      <c r="E16" s="20" t="s">
        <v>71</v>
      </c>
      <c r="F16" s="20" t="s">
        <v>72</v>
      </c>
      <c r="G16" s="21" t="s">
        <v>19</v>
      </c>
      <c r="K16" s="100" t="s">
        <v>236</v>
      </c>
      <c r="L16" s="101"/>
      <c r="M16" s="101"/>
      <c r="N16" s="101"/>
      <c r="O16" s="101"/>
      <c r="P16" s="101"/>
      <c r="Q16" s="102"/>
      <c r="T16" s="137" t="str">
        <f>K5</f>
        <v>Mo-Gylity</v>
      </c>
      <c r="U16" s="120">
        <f>Q12</f>
        <v>109.6</v>
      </c>
      <c r="V16" s="113"/>
      <c r="W16" s="113"/>
      <c r="X16" s="113"/>
      <c r="Y16" s="113"/>
      <c r="Z16" s="24"/>
    </row>
    <row r="17" spans="1:26" ht="14.4" x14ac:dyDescent="0.3">
      <c r="A17" s="29">
        <f>A11+1</f>
        <v>156</v>
      </c>
      <c r="B17" s="61" t="s">
        <v>213</v>
      </c>
      <c r="C17" s="11">
        <v>9.5500000000000007</v>
      </c>
      <c r="D17" s="11">
        <v>9.3000000000000007</v>
      </c>
      <c r="E17" s="11">
        <v>10</v>
      </c>
      <c r="F17" s="12">
        <v>9.3000000000000007</v>
      </c>
      <c r="G17" s="8">
        <f>SUM(C17:F17)</f>
        <v>38.150000000000006</v>
      </c>
      <c r="K17" s="19" t="s">
        <v>21</v>
      </c>
      <c r="L17" s="20" t="s">
        <v>20</v>
      </c>
      <c r="M17" s="20" t="s">
        <v>69</v>
      </c>
      <c r="N17" s="20" t="s">
        <v>70</v>
      </c>
      <c r="O17" s="20" t="s">
        <v>71</v>
      </c>
      <c r="P17" s="20" t="s">
        <v>72</v>
      </c>
      <c r="Q17" s="37" t="s">
        <v>19</v>
      </c>
      <c r="T17" s="22" t="str">
        <f>K16</f>
        <v>Wyre Forest:- Pink</v>
      </c>
      <c r="U17" s="120">
        <f>Q23</f>
        <v>103.4</v>
      </c>
      <c r="V17" s="113"/>
      <c r="W17" s="113"/>
      <c r="X17" s="113"/>
      <c r="Y17" s="113"/>
      <c r="Z17" s="24"/>
    </row>
    <row r="18" spans="1:26" ht="14.4" x14ac:dyDescent="0.25">
      <c r="A18" s="29">
        <f>A17+1</f>
        <v>157</v>
      </c>
      <c r="B18" s="61" t="s">
        <v>214</v>
      </c>
      <c r="C18" s="11">
        <v>9.6999999999999993</v>
      </c>
      <c r="D18" s="11">
        <v>9.5</v>
      </c>
      <c r="E18" s="11">
        <v>9.4</v>
      </c>
      <c r="F18" s="12">
        <v>9.4</v>
      </c>
      <c r="G18" s="8">
        <f t="shared" ref="G18:G21" si="4">SUM(C18:F18)</f>
        <v>38</v>
      </c>
      <c r="K18" s="13">
        <f>K11+1</f>
        <v>181</v>
      </c>
      <c r="L18" s="43" t="s">
        <v>204</v>
      </c>
      <c r="M18" s="11">
        <v>8.4</v>
      </c>
      <c r="N18" s="11">
        <v>8.8000000000000007</v>
      </c>
      <c r="O18" s="11">
        <v>8</v>
      </c>
      <c r="P18" s="11">
        <v>8.6</v>
      </c>
      <c r="Q18" s="8">
        <f>SUM(M18:P18)</f>
        <v>33.800000000000004</v>
      </c>
      <c r="T18" s="22" t="str">
        <f>K27</f>
        <v>Wyre Forest:- Turquiose</v>
      </c>
      <c r="U18" s="120">
        <f>Q34</f>
        <v>109.35000000000001</v>
      </c>
      <c r="V18" s="113"/>
      <c r="W18" s="113"/>
      <c r="X18" s="113"/>
      <c r="Y18" s="113"/>
      <c r="Z18" s="24"/>
    </row>
    <row r="19" spans="1:26" ht="15" thickBot="1" x14ac:dyDescent="0.3">
      <c r="A19" s="29">
        <f t="shared" ref="A19:A21" si="5">A18+1</f>
        <v>158</v>
      </c>
      <c r="B19" s="61" t="s">
        <v>215</v>
      </c>
      <c r="C19" s="11">
        <v>9.75</v>
      </c>
      <c r="D19" s="11">
        <v>9.1999999999999993</v>
      </c>
      <c r="E19" s="11">
        <v>9.8000000000000007</v>
      </c>
      <c r="F19" s="11">
        <v>8.8000000000000007</v>
      </c>
      <c r="G19" s="8">
        <f t="shared" si="4"/>
        <v>37.549999999999997</v>
      </c>
      <c r="K19" s="13">
        <f>K18+1</f>
        <v>182</v>
      </c>
      <c r="L19" s="43" t="s">
        <v>205</v>
      </c>
      <c r="M19" s="11">
        <v>9.4499999999999993</v>
      </c>
      <c r="N19" s="11">
        <v>8.9</v>
      </c>
      <c r="O19" s="11">
        <v>8.1</v>
      </c>
      <c r="P19" s="11">
        <v>7.3</v>
      </c>
      <c r="Q19" s="8">
        <f t="shared" ref="Q19:Q22" si="6">SUM(M19:P19)</f>
        <v>33.75</v>
      </c>
      <c r="T19" s="14" t="str">
        <f>K38</f>
        <v>All Starz</v>
      </c>
      <c r="U19" s="117">
        <f>Q45</f>
        <v>103.4</v>
      </c>
      <c r="V19" s="118"/>
      <c r="W19" s="118"/>
      <c r="X19" s="118"/>
      <c r="Y19" s="118"/>
      <c r="Z19" s="119"/>
    </row>
    <row r="20" spans="1:26" ht="14.4" x14ac:dyDescent="0.25">
      <c r="A20" s="29">
        <f t="shared" si="5"/>
        <v>159</v>
      </c>
      <c r="B20" s="61"/>
      <c r="C20" s="11"/>
      <c r="D20" s="11"/>
      <c r="E20" s="11"/>
      <c r="F20" s="11"/>
      <c r="G20" s="8">
        <f t="shared" si="4"/>
        <v>0</v>
      </c>
      <c r="K20" s="13">
        <f t="shared" ref="K20:K22" si="7">K19+1</f>
        <v>183</v>
      </c>
      <c r="L20" s="43" t="s">
        <v>206</v>
      </c>
      <c r="M20" s="11">
        <v>9.4499999999999993</v>
      </c>
      <c r="N20" s="11">
        <v>9.8000000000000007</v>
      </c>
      <c r="O20" s="11">
        <v>7.5</v>
      </c>
      <c r="P20" s="11">
        <v>9.1</v>
      </c>
      <c r="Q20" s="8">
        <f t="shared" si="6"/>
        <v>35.85</v>
      </c>
    </row>
    <row r="21" spans="1:26" ht="15" thickBot="1" x14ac:dyDescent="0.3">
      <c r="A21" s="29">
        <f t="shared" si="5"/>
        <v>160</v>
      </c>
      <c r="B21" s="43"/>
      <c r="C21" s="11"/>
      <c r="D21" s="11"/>
      <c r="E21" s="11"/>
      <c r="F21" s="11"/>
      <c r="G21" s="8">
        <f t="shared" si="4"/>
        <v>0</v>
      </c>
      <c r="K21" s="13">
        <f t="shared" si="7"/>
        <v>184</v>
      </c>
      <c r="L21" s="43"/>
      <c r="M21" s="11"/>
      <c r="N21" s="11"/>
      <c r="O21" s="11"/>
      <c r="P21" s="11"/>
      <c r="Q21" s="8">
        <f t="shared" si="6"/>
        <v>0</v>
      </c>
    </row>
    <row r="22" spans="1:26" ht="16.2" thickBot="1" x14ac:dyDescent="0.35">
      <c r="A22" s="14"/>
      <c r="B22" s="15" t="s">
        <v>18</v>
      </c>
      <c r="C22" s="27">
        <f>LARGE(C17:C21,1)+ LARGE(C17:C21,2)+ LARGE(C17:C21,3)</f>
        <v>29</v>
      </c>
      <c r="D22" s="27">
        <f>LARGE(D17:D21,1)+ LARGE(D17:D21,2)+ LARGE(D17:D21,3)</f>
        <v>28</v>
      </c>
      <c r="E22" s="140">
        <f>LARGE(E17:E21,1)+ LARGE(E17:E21,2)+ LARGE(E17:E21,3)</f>
        <v>29.200000000000003</v>
      </c>
      <c r="F22" s="9">
        <f>LARGE(F17:F21,1)+ LARGE(F17:F21,2)+ LARGE(F17:F21,3)</f>
        <v>27.500000000000004</v>
      </c>
      <c r="G22" s="16">
        <f>SUM(C22:F22)</f>
        <v>113.7</v>
      </c>
      <c r="K22" s="13">
        <f t="shared" si="7"/>
        <v>185</v>
      </c>
      <c r="L22" s="43"/>
      <c r="M22" s="11"/>
      <c r="N22" s="11"/>
      <c r="O22" s="11"/>
      <c r="P22" s="11"/>
      <c r="Q22" s="8">
        <f t="shared" si="6"/>
        <v>0</v>
      </c>
      <c r="T22" s="75" t="s">
        <v>211</v>
      </c>
      <c r="U22" s="76"/>
      <c r="V22" s="76"/>
      <c r="W22" s="76"/>
      <c r="X22" s="76"/>
      <c r="Y22" s="76"/>
      <c r="Z22" s="77"/>
    </row>
    <row r="23" spans="1:26" ht="16.2" thickBot="1" x14ac:dyDescent="0.35">
      <c r="A23" s="22"/>
      <c r="B23" s="23"/>
      <c r="C23" s="10"/>
      <c r="D23" s="10"/>
      <c r="E23" s="10"/>
      <c r="F23" s="10"/>
      <c r="G23" s="24"/>
      <c r="K23" s="38"/>
      <c r="L23" s="39" t="s">
        <v>18</v>
      </c>
      <c r="M23" s="9">
        <f>LARGE(M18:M22,1)+ LARGE(M18:M22,2)+ LARGE(M18:M22,3)</f>
        <v>27.299999999999997</v>
      </c>
      <c r="N23" s="9">
        <f>LARGE(N18:N22,1)+ LARGE(N18:N22,2)+ LARGE(N18:N22,3)</f>
        <v>27.500000000000004</v>
      </c>
      <c r="O23" s="9">
        <f>LARGE(O18:O22,1)+ LARGE(O18:O22,2)+ LARGE(O18:O22,3)</f>
        <v>23.6</v>
      </c>
      <c r="P23" s="9">
        <f>LARGE(P18:P22,1)+ LARGE(P18:P22,2)+ LARGE(P18:P22,3)</f>
        <v>25</v>
      </c>
      <c r="Q23" s="59">
        <f>SUM(M23:P23)</f>
        <v>103.4</v>
      </c>
      <c r="T23" s="138" t="str">
        <f>K49</f>
        <v>Mo-Gylity</v>
      </c>
      <c r="U23" s="117">
        <f>Q56</f>
        <v>104.4</v>
      </c>
      <c r="V23" s="118"/>
      <c r="W23" s="118"/>
      <c r="X23" s="118"/>
      <c r="Y23" s="118"/>
      <c r="Z23" s="119"/>
    </row>
    <row r="24" spans="1:26" ht="14.4" thickBot="1" x14ac:dyDescent="0.3">
      <c r="A24" s="22"/>
      <c r="G24" s="24"/>
      <c r="K24" s="22"/>
      <c r="Q24" s="24"/>
    </row>
    <row r="25" spans="1:26" ht="14.4" thickBot="1" x14ac:dyDescent="0.3">
      <c r="A25" s="79" t="s">
        <v>192</v>
      </c>
      <c r="B25" s="80"/>
      <c r="C25" s="80"/>
      <c r="D25" s="80"/>
      <c r="E25" s="80"/>
      <c r="F25" s="80"/>
      <c r="G25" s="81"/>
      <c r="K25" s="22"/>
      <c r="Q25" s="24"/>
    </row>
    <row r="26" spans="1:26" ht="15.6" x14ac:dyDescent="0.3">
      <c r="A26" s="50" t="s">
        <v>16</v>
      </c>
      <c r="B26" s="51"/>
      <c r="C26" s="51"/>
      <c r="D26" s="51"/>
      <c r="E26" s="51"/>
      <c r="F26" s="51"/>
      <c r="G26" s="52"/>
      <c r="K26" s="75" t="s">
        <v>188</v>
      </c>
      <c r="L26" s="76"/>
      <c r="M26" s="76"/>
      <c r="N26" s="76"/>
      <c r="O26" s="76"/>
      <c r="P26" s="76"/>
      <c r="Q26" s="77"/>
    </row>
    <row r="27" spans="1:26" ht="15.6" x14ac:dyDescent="0.3">
      <c r="A27" s="19" t="s">
        <v>21</v>
      </c>
      <c r="B27" s="20" t="s">
        <v>20</v>
      </c>
      <c r="C27" s="20" t="s">
        <v>69</v>
      </c>
      <c r="D27" s="20" t="s">
        <v>70</v>
      </c>
      <c r="E27" s="20" t="s">
        <v>71</v>
      </c>
      <c r="F27" s="20" t="s">
        <v>72</v>
      </c>
      <c r="G27" s="21" t="s">
        <v>19</v>
      </c>
      <c r="K27" s="56" t="s">
        <v>237</v>
      </c>
      <c r="L27" s="57"/>
      <c r="M27" s="57"/>
      <c r="N27" s="57"/>
      <c r="O27" s="57"/>
      <c r="P27" s="57"/>
      <c r="Q27" s="58"/>
    </row>
    <row r="28" spans="1:26" ht="14.4" x14ac:dyDescent="0.3">
      <c r="A28" s="29">
        <f>A21+1</f>
        <v>161</v>
      </c>
      <c r="B28" s="61" t="s">
        <v>25</v>
      </c>
      <c r="C28" s="11">
        <v>9.1999999999999993</v>
      </c>
      <c r="D28" s="11">
        <v>9.4</v>
      </c>
      <c r="E28" s="11">
        <v>8.5</v>
      </c>
      <c r="F28" s="12">
        <v>9.4</v>
      </c>
      <c r="G28" s="8">
        <f>SUM(C28:F28)</f>
        <v>36.5</v>
      </c>
      <c r="K28" s="19" t="s">
        <v>21</v>
      </c>
      <c r="L28" s="20" t="s">
        <v>20</v>
      </c>
      <c r="M28" s="20" t="s">
        <v>69</v>
      </c>
      <c r="N28" s="20" t="s">
        <v>70</v>
      </c>
      <c r="O28" s="20" t="s">
        <v>71</v>
      </c>
      <c r="P28" s="20" t="s">
        <v>72</v>
      </c>
      <c r="Q28" s="21" t="s">
        <v>19</v>
      </c>
    </row>
    <row r="29" spans="1:26" ht="14.4" x14ac:dyDescent="0.25">
      <c r="A29" s="29">
        <f>A28+1</f>
        <v>162</v>
      </c>
      <c r="B29" s="61" t="s">
        <v>26</v>
      </c>
      <c r="C29" s="11">
        <v>9</v>
      </c>
      <c r="D29" s="11">
        <v>9.1</v>
      </c>
      <c r="E29" s="11">
        <v>8.5</v>
      </c>
      <c r="F29" s="12">
        <v>9.1999999999999993</v>
      </c>
      <c r="G29" s="8">
        <f t="shared" ref="G29:G32" si="8">SUM(C29:F29)</f>
        <v>35.799999999999997</v>
      </c>
      <c r="K29" s="13">
        <f>K22+1</f>
        <v>186</v>
      </c>
      <c r="L29" s="61" t="s">
        <v>207</v>
      </c>
      <c r="M29" s="11">
        <v>8.5500000000000007</v>
      </c>
      <c r="N29" s="11">
        <v>8.3000000000000007</v>
      </c>
      <c r="O29" s="11">
        <v>9.4</v>
      </c>
      <c r="P29" s="12">
        <v>9.5</v>
      </c>
      <c r="Q29" s="8">
        <f>SUM(M29:P29)</f>
        <v>35.75</v>
      </c>
    </row>
    <row r="30" spans="1:26" ht="14.4" x14ac:dyDescent="0.25">
      <c r="A30" s="29">
        <f t="shared" ref="A30:A32" si="9">A29+1</f>
        <v>163</v>
      </c>
      <c r="B30" s="61" t="s">
        <v>6</v>
      </c>
      <c r="C30" s="11">
        <v>9.0500000000000007</v>
      </c>
      <c r="D30" s="11">
        <v>9.1</v>
      </c>
      <c r="E30" s="11">
        <v>9.1</v>
      </c>
      <c r="F30" s="11">
        <v>9.3000000000000007</v>
      </c>
      <c r="G30" s="8">
        <f t="shared" si="8"/>
        <v>36.549999999999997</v>
      </c>
      <c r="K30" s="13">
        <f>K29+1</f>
        <v>187</v>
      </c>
      <c r="L30" s="61" t="s">
        <v>42</v>
      </c>
      <c r="M30" s="11">
        <v>9.4</v>
      </c>
      <c r="N30" s="11">
        <v>9.6999999999999993</v>
      </c>
      <c r="O30" s="11">
        <v>6.9</v>
      </c>
      <c r="P30" s="12">
        <v>9.6999999999999993</v>
      </c>
      <c r="Q30" s="8">
        <f t="shared" ref="Q30:Q33" si="10">SUM(M30:P30)</f>
        <v>35.700000000000003</v>
      </c>
    </row>
    <row r="31" spans="1:26" ht="14.4" x14ac:dyDescent="0.25">
      <c r="A31" s="29">
        <f t="shared" si="9"/>
        <v>164</v>
      </c>
      <c r="B31" s="61" t="s">
        <v>27</v>
      </c>
      <c r="C31" s="11">
        <v>9</v>
      </c>
      <c r="D31" s="11">
        <v>9.1999999999999993</v>
      </c>
      <c r="E31" s="11">
        <v>9.1</v>
      </c>
      <c r="F31" s="11">
        <v>9.5</v>
      </c>
      <c r="G31" s="8">
        <f t="shared" si="8"/>
        <v>36.799999999999997</v>
      </c>
      <c r="K31" s="13">
        <f t="shared" ref="K31:K33" si="11">K30+1</f>
        <v>188</v>
      </c>
      <c r="L31" s="61" t="s">
        <v>58</v>
      </c>
      <c r="M31" s="11">
        <v>9</v>
      </c>
      <c r="N31" s="11">
        <v>9.6</v>
      </c>
      <c r="O31" s="11">
        <v>6.5</v>
      </c>
      <c r="P31" s="11">
        <v>9.4</v>
      </c>
      <c r="Q31" s="8">
        <f t="shared" si="10"/>
        <v>34.5</v>
      </c>
    </row>
    <row r="32" spans="1:26" ht="15" thickBot="1" x14ac:dyDescent="0.3">
      <c r="A32" s="29">
        <f t="shared" si="9"/>
        <v>165</v>
      </c>
      <c r="B32" s="43" t="s">
        <v>34</v>
      </c>
      <c r="C32" s="11">
        <v>8.3000000000000007</v>
      </c>
      <c r="D32" s="11">
        <v>8.9</v>
      </c>
      <c r="E32" s="11">
        <v>9.5</v>
      </c>
      <c r="F32" s="11">
        <v>8.9</v>
      </c>
      <c r="G32" s="8">
        <f t="shared" si="8"/>
        <v>35.6</v>
      </c>
      <c r="K32" s="13">
        <f t="shared" si="11"/>
        <v>189</v>
      </c>
      <c r="L32" s="61" t="s">
        <v>208</v>
      </c>
      <c r="M32" s="11">
        <v>9.35</v>
      </c>
      <c r="N32" s="11">
        <v>9.8000000000000007</v>
      </c>
      <c r="O32" s="11">
        <v>7.4</v>
      </c>
      <c r="P32" s="11">
        <v>9.6</v>
      </c>
      <c r="Q32" s="8">
        <f t="shared" si="10"/>
        <v>36.15</v>
      </c>
    </row>
    <row r="33" spans="1:17" ht="16.2" thickBot="1" x14ac:dyDescent="0.35">
      <c r="A33" s="14"/>
      <c r="B33" s="15" t="s">
        <v>18</v>
      </c>
      <c r="C33" s="27">
        <f>LARGE(C28:C32,1)+ LARGE(C28:C32,2)+ LARGE(C28:C32,3)</f>
        <v>27.25</v>
      </c>
      <c r="D33" s="27">
        <f>LARGE(D28:D32,1)+ LARGE(D28:D32,2)+ LARGE(D28:D32,3)</f>
        <v>27.700000000000003</v>
      </c>
      <c r="E33" s="9">
        <f>LARGE(E28:E32,1)+ LARGE(E28:E32,2)+ LARGE(E28:E32,3)</f>
        <v>27.700000000000003</v>
      </c>
      <c r="F33" s="9">
        <f>LARGE(F28:F32,1)+ LARGE(F28:F32,2)+ LARGE(F28:F32,3)</f>
        <v>28.2</v>
      </c>
      <c r="G33" s="16">
        <f>SUM(C33:F33)</f>
        <v>110.85000000000001</v>
      </c>
      <c r="K33" s="13">
        <f t="shared" si="11"/>
        <v>190</v>
      </c>
      <c r="L33" s="43"/>
      <c r="M33" s="11"/>
      <c r="N33" s="11"/>
      <c r="O33" s="11"/>
      <c r="P33" s="11"/>
      <c r="Q33" s="8">
        <f t="shared" si="10"/>
        <v>0</v>
      </c>
    </row>
    <row r="34" spans="1:17" ht="16.2" thickBot="1" x14ac:dyDescent="0.35">
      <c r="A34" s="22"/>
      <c r="B34" s="23"/>
      <c r="C34" s="10"/>
      <c r="D34" s="10"/>
      <c r="E34" s="10"/>
      <c r="F34" s="10"/>
      <c r="G34" s="24"/>
      <c r="K34" s="14"/>
      <c r="L34" s="15" t="s">
        <v>18</v>
      </c>
      <c r="M34" s="9">
        <f>LARGE(M29:M33,1)+ LARGE(M29:M33,2)+ LARGE(M29:M33,3)</f>
        <v>27.75</v>
      </c>
      <c r="N34" s="9">
        <f>LARGE(N29:N33,1)+ LARGE(N29:N33,2)+ LARGE(N29:N33,3)</f>
        <v>29.1</v>
      </c>
      <c r="O34" s="9">
        <f>LARGE(O29:O33,1)+ LARGE(O29:O33,2)+ LARGE(O29:O33,3)</f>
        <v>23.700000000000003</v>
      </c>
      <c r="P34" s="9">
        <f>LARGE(P29:P33,1)+ LARGE(P29:P33,2)+ LARGE(P29:P33,3)</f>
        <v>28.799999999999997</v>
      </c>
      <c r="Q34" s="16">
        <f>SUM(M34:P34)</f>
        <v>109.35000000000001</v>
      </c>
    </row>
    <row r="35" spans="1:17" ht="14.4" thickBot="1" x14ac:dyDescent="0.3">
      <c r="A35" s="22"/>
      <c r="G35" s="24"/>
      <c r="K35" s="22"/>
      <c r="Q35" s="24"/>
    </row>
    <row r="36" spans="1:17" ht="14.4" thickBot="1" x14ac:dyDescent="0.3">
      <c r="A36" s="79" t="s">
        <v>192</v>
      </c>
      <c r="B36" s="80"/>
      <c r="C36" s="80"/>
      <c r="D36" s="80"/>
      <c r="E36" s="80"/>
      <c r="F36" s="80"/>
      <c r="G36" s="81"/>
      <c r="K36" s="22"/>
      <c r="Q36" s="24"/>
    </row>
    <row r="37" spans="1:17" ht="15.6" x14ac:dyDescent="0.3">
      <c r="A37" s="56" t="s">
        <v>238</v>
      </c>
      <c r="B37" s="46"/>
      <c r="C37" s="46"/>
      <c r="D37" s="46"/>
      <c r="E37" s="46"/>
      <c r="F37" s="46"/>
      <c r="G37" s="47"/>
      <c r="K37" s="75" t="s">
        <v>188</v>
      </c>
      <c r="L37" s="76"/>
      <c r="M37" s="76"/>
      <c r="N37" s="76"/>
      <c r="O37" s="76"/>
      <c r="P37" s="76"/>
      <c r="Q37" s="77"/>
    </row>
    <row r="38" spans="1:17" ht="15.6" x14ac:dyDescent="0.3">
      <c r="A38" s="19" t="s">
        <v>21</v>
      </c>
      <c r="B38" s="20" t="s">
        <v>20</v>
      </c>
      <c r="C38" s="20" t="s">
        <v>69</v>
      </c>
      <c r="D38" s="20" t="s">
        <v>70</v>
      </c>
      <c r="E38" s="20" t="s">
        <v>71</v>
      </c>
      <c r="F38" s="20" t="s">
        <v>72</v>
      </c>
      <c r="G38" s="21" t="s">
        <v>19</v>
      </c>
      <c r="K38" s="53" t="s">
        <v>16</v>
      </c>
      <c r="L38" s="54"/>
      <c r="M38" s="54"/>
      <c r="N38" s="54"/>
      <c r="O38" s="54"/>
      <c r="P38" s="54"/>
      <c r="Q38" s="55"/>
    </row>
    <row r="39" spans="1:17" ht="15.6" x14ac:dyDescent="0.3">
      <c r="A39" s="29">
        <f>A32+1</f>
        <v>166</v>
      </c>
      <c r="B39" s="63" t="s">
        <v>193</v>
      </c>
      <c r="C39" s="25">
        <v>8.1999999999999993</v>
      </c>
      <c r="D39" s="25">
        <v>9</v>
      </c>
      <c r="E39" s="25">
        <v>8.9</v>
      </c>
      <c r="F39" s="26">
        <v>8.4</v>
      </c>
      <c r="G39" s="8">
        <f>SUM(C39:F39)</f>
        <v>34.5</v>
      </c>
      <c r="K39" s="19" t="s">
        <v>21</v>
      </c>
      <c r="L39" s="20" t="s">
        <v>20</v>
      </c>
      <c r="M39" s="20" t="s">
        <v>69</v>
      </c>
      <c r="N39" s="20" t="s">
        <v>70</v>
      </c>
      <c r="O39" s="20" t="s">
        <v>71</v>
      </c>
      <c r="P39" s="20" t="s">
        <v>72</v>
      </c>
      <c r="Q39" s="21" t="s">
        <v>19</v>
      </c>
    </row>
    <row r="40" spans="1:17" ht="15.6" x14ac:dyDescent="0.25">
      <c r="A40" s="29">
        <f>A39+1</f>
        <v>167</v>
      </c>
      <c r="B40" s="63" t="s">
        <v>194</v>
      </c>
      <c r="C40" s="25">
        <v>8.1999999999999993</v>
      </c>
      <c r="D40" s="25">
        <v>8.9</v>
      </c>
      <c r="E40" s="25">
        <v>9.4</v>
      </c>
      <c r="F40" s="26">
        <v>8.4</v>
      </c>
      <c r="G40" s="8">
        <f t="shared" ref="G40:G43" si="12">SUM(C40:F40)</f>
        <v>34.9</v>
      </c>
      <c r="K40" s="13">
        <f>K33+1</f>
        <v>191</v>
      </c>
      <c r="L40" s="61" t="s">
        <v>209</v>
      </c>
      <c r="M40" s="11"/>
      <c r="N40" s="11"/>
      <c r="O40" s="11"/>
      <c r="P40" s="12"/>
      <c r="Q40" s="8">
        <f>SUM(M40:P40)</f>
        <v>0</v>
      </c>
    </row>
    <row r="41" spans="1:17" ht="15.6" x14ac:dyDescent="0.25">
      <c r="A41" s="29">
        <f t="shared" ref="A41:A43" si="13">A40+1</f>
        <v>168</v>
      </c>
      <c r="B41" s="63" t="s">
        <v>56</v>
      </c>
      <c r="C41" s="25">
        <v>8.8000000000000007</v>
      </c>
      <c r="D41" s="25">
        <v>9.8000000000000007</v>
      </c>
      <c r="E41" s="25">
        <v>8.1999999999999993</v>
      </c>
      <c r="F41" s="26">
        <v>9.4</v>
      </c>
      <c r="G41" s="8">
        <f t="shared" si="12"/>
        <v>36.200000000000003</v>
      </c>
      <c r="K41" s="13">
        <f>K40+1</f>
        <v>192</v>
      </c>
      <c r="L41" s="61" t="s">
        <v>210</v>
      </c>
      <c r="M41" s="11">
        <v>8.9</v>
      </c>
      <c r="N41" s="11">
        <v>8.6</v>
      </c>
      <c r="O41" s="11">
        <v>7.2</v>
      </c>
      <c r="P41" s="12">
        <v>8.1</v>
      </c>
      <c r="Q41" s="8">
        <f t="shared" ref="Q41:Q44" si="14">SUM(M41:P41)</f>
        <v>32.799999999999997</v>
      </c>
    </row>
    <row r="42" spans="1:17" ht="15.6" x14ac:dyDescent="0.25">
      <c r="A42" s="29">
        <f t="shared" si="13"/>
        <v>169</v>
      </c>
      <c r="B42" s="63" t="s">
        <v>36</v>
      </c>
      <c r="C42" s="25">
        <v>8.3000000000000007</v>
      </c>
      <c r="D42" s="25">
        <v>8.4</v>
      </c>
      <c r="E42" s="25">
        <v>8.4</v>
      </c>
      <c r="F42" s="25">
        <v>9.4</v>
      </c>
      <c r="G42" s="8">
        <f t="shared" si="12"/>
        <v>34.5</v>
      </c>
      <c r="K42" s="13">
        <f t="shared" ref="K42:K44" si="15">K41+1</f>
        <v>193</v>
      </c>
      <c r="L42" s="61" t="s">
        <v>61</v>
      </c>
      <c r="M42" s="11">
        <v>9.1</v>
      </c>
      <c r="N42" s="11">
        <v>9</v>
      </c>
      <c r="O42" s="11">
        <v>7</v>
      </c>
      <c r="P42" s="11">
        <v>9.3000000000000007</v>
      </c>
      <c r="Q42" s="8">
        <f t="shared" si="14"/>
        <v>34.400000000000006</v>
      </c>
    </row>
    <row r="43" spans="1:17" ht="16.2" thickBot="1" x14ac:dyDescent="0.3">
      <c r="A43" s="29">
        <f t="shared" si="13"/>
        <v>170</v>
      </c>
      <c r="B43" s="63" t="s">
        <v>195</v>
      </c>
      <c r="C43" s="25">
        <v>8.4</v>
      </c>
      <c r="D43" s="25">
        <v>9.6</v>
      </c>
      <c r="E43" s="25">
        <v>7.1</v>
      </c>
      <c r="F43" s="25">
        <v>9.6</v>
      </c>
      <c r="G43" s="8">
        <f t="shared" si="12"/>
        <v>34.700000000000003</v>
      </c>
      <c r="K43" s="13">
        <f t="shared" si="15"/>
        <v>194</v>
      </c>
      <c r="L43" s="61" t="s">
        <v>43</v>
      </c>
      <c r="M43" s="11">
        <v>9.1</v>
      </c>
      <c r="N43" s="11">
        <v>9.6999999999999993</v>
      </c>
      <c r="O43" s="11">
        <v>8.5</v>
      </c>
      <c r="P43" s="11">
        <v>8.9</v>
      </c>
      <c r="Q43" s="8">
        <f t="shared" si="14"/>
        <v>36.199999999999996</v>
      </c>
    </row>
    <row r="44" spans="1:17" ht="16.2" thickBot="1" x14ac:dyDescent="0.35">
      <c r="A44" s="14"/>
      <c r="B44" s="15" t="s">
        <v>18</v>
      </c>
      <c r="C44" s="9">
        <f>LARGE(C39:C43,1)+ LARGE(C39:C43,2)+ LARGE(C39:C43,3)</f>
        <v>25.500000000000004</v>
      </c>
      <c r="D44" s="9">
        <f>LARGE(D39:D43,1)+ LARGE(D39:D43,2)+ LARGE(D39:D43,3)</f>
        <v>28.4</v>
      </c>
      <c r="E44" s="9">
        <f>LARGE(E39:E43,1)+ LARGE(E39:E43,2)+ LARGE(E39:E43,3)</f>
        <v>26.700000000000003</v>
      </c>
      <c r="F44" s="9">
        <f>LARGE(F39:F43,1)+ LARGE(F39:F43,2)+ LARGE(F39:F43,3)</f>
        <v>28.4</v>
      </c>
      <c r="G44" s="16">
        <f>SUM(C44:F44)</f>
        <v>109</v>
      </c>
      <c r="K44" s="13">
        <f t="shared" si="15"/>
        <v>195</v>
      </c>
      <c r="L44" s="43" t="s">
        <v>44</v>
      </c>
      <c r="M44" s="11"/>
      <c r="N44" s="11"/>
      <c r="O44" s="11"/>
      <c r="P44" s="11"/>
      <c r="Q44" s="8">
        <f t="shared" si="14"/>
        <v>0</v>
      </c>
    </row>
    <row r="45" spans="1:17" ht="16.2" thickBot="1" x14ac:dyDescent="0.35">
      <c r="K45" s="14"/>
      <c r="L45" s="15" t="s">
        <v>18</v>
      </c>
      <c r="M45" s="9">
        <f>LARGE(M40:M44,1)+ LARGE(M40:M44,2)+ LARGE(M40:M44,3)</f>
        <v>27.1</v>
      </c>
      <c r="N45" s="9">
        <f>LARGE(N40:N44,1)+ LARGE(N40:N44,2)+ LARGE(N40:N44,3)</f>
        <v>27.299999999999997</v>
      </c>
      <c r="O45" s="9">
        <f>LARGE(O40:O44,1)+ LARGE(O40:O44,2)+ LARGE(O40:O44,3)</f>
        <v>22.7</v>
      </c>
      <c r="P45" s="9">
        <f>LARGE(P40:P44,1)+ LARGE(P40:P44,2)+ LARGE(P40:P44,3)</f>
        <v>26.300000000000004</v>
      </c>
      <c r="Q45" s="16">
        <f>SUM(M45:P45)</f>
        <v>103.4</v>
      </c>
    </row>
    <row r="46" spans="1:17" ht="15" thickBot="1" x14ac:dyDescent="0.35">
      <c r="H46"/>
      <c r="K46" s="22"/>
      <c r="Q46" s="24"/>
    </row>
    <row r="47" spans="1:17" ht="15" thickBot="1" x14ac:dyDescent="0.35">
      <c r="A47" s="79" t="s">
        <v>192</v>
      </c>
      <c r="B47" s="80"/>
      <c r="C47" s="80"/>
      <c r="D47" s="80"/>
      <c r="E47" s="80"/>
      <c r="F47" s="80"/>
      <c r="G47" s="81"/>
      <c r="H47"/>
      <c r="K47" s="22"/>
      <c r="Q47" s="24"/>
    </row>
    <row r="48" spans="1:17" ht="15.6" x14ac:dyDescent="0.3">
      <c r="A48" s="56" t="s">
        <v>239</v>
      </c>
      <c r="B48" s="57"/>
      <c r="C48" s="57"/>
      <c r="D48" s="57"/>
      <c r="E48" s="57"/>
      <c r="F48" s="57"/>
      <c r="G48" s="58"/>
      <c r="H48"/>
      <c r="K48" s="75" t="s">
        <v>211</v>
      </c>
      <c r="L48" s="76"/>
      <c r="M48" s="76"/>
      <c r="N48" s="76"/>
      <c r="O48" s="76"/>
      <c r="P48" s="76"/>
      <c r="Q48" s="77"/>
    </row>
    <row r="49" spans="1:17" ht="15.6" x14ac:dyDescent="0.3">
      <c r="A49" s="19" t="s">
        <v>21</v>
      </c>
      <c r="B49" s="20" t="s">
        <v>20</v>
      </c>
      <c r="C49" s="20" t="s">
        <v>69</v>
      </c>
      <c r="D49" s="20" t="s">
        <v>70</v>
      </c>
      <c r="E49" s="20" t="s">
        <v>71</v>
      </c>
      <c r="F49" s="20" t="s">
        <v>72</v>
      </c>
      <c r="G49" s="21" t="s">
        <v>19</v>
      </c>
      <c r="H49"/>
      <c r="K49" s="5" t="s">
        <v>17</v>
      </c>
      <c r="L49" s="6"/>
      <c r="M49" s="6"/>
      <c r="N49" s="6"/>
      <c r="O49" s="6"/>
      <c r="P49" s="6"/>
      <c r="Q49" s="7"/>
    </row>
    <row r="50" spans="1:17" ht="14.4" x14ac:dyDescent="0.3">
      <c r="A50" s="29">
        <f>A43+1</f>
        <v>171</v>
      </c>
      <c r="B50" s="43" t="s">
        <v>55</v>
      </c>
      <c r="C50" s="25">
        <v>8.3000000000000007</v>
      </c>
      <c r="D50" s="25">
        <v>9.5</v>
      </c>
      <c r="E50" s="25">
        <v>8.3000000000000007</v>
      </c>
      <c r="F50" s="26">
        <v>8.3000000000000007</v>
      </c>
      <c r="G50" s="8">
        <f>SUM(C50:F50)</f>
        <v>34.400000000000006</v>
      </c>
      <c r="H50"/>
      <c r="K50" s="19" t="s">
        <v>21</v>
      </c>
      <c r="L50" s="20" t="s">
        <v>20</v>
      </c>
      <c r="M50" s="20" t="s">
        <v>69</v>
      </c>
      <c r="N50" s="20" t="s">
        <v>70</v>
      </c>
      <c r="O50" s="20" t="s">
        <v>71</v>
      </c>
      <c r="P50" s="20" t="s">
        <v>72</v>
      </c>
      <c r="Q50" s="21" t="s">
        <v>19</v>
      </c>
    </row>
    <row r="51" spans="1:17" ht="14.4" x14ac:dyDescent="0.3">
      <c r="A51" s="29">
        <f>A50+1</f>
        <v>172</v>
      </c>
      <c r="B51" s="43" t="s">
        <v>196</v>
      </c>
      <c r="C51" s="25">
        <v>8.6</v>
      </c>
      <c r="D51" s="25">
        <v>9.1999999999999993</v>
      </c>
      <c r="E51" s="25">
        <v>8.3000000000000007</v>
      </c>
      <c r="F51" s="25">
        <v>9.1</v>
      </c>
      <c r="G51" s="8">
        <f t="shared" ref="G51:G54" si="16">SUM(C51:F51)</f>
        <v>35.199999999999996</v>
      </c>
      <c r="H51"/>
      <c r="K51" s="13">
        <f>K44+1</f>
        <v>196</v>
      </c>
      <c r="L51" s="61" t="s">
        <v>37</v>
      </c>
      <c r="M51" s="11">
        <v>9.3000000000000007</v>
      </c>
      <c r="N51" s="11">
        <v>11.8</v>
      </c>
      <c r="O51" s="11">
        <v>0</v>
      </c>
      <c r="P51" s="12">
        <v>12.2</v>
      </c>
      <c r="Q51" s="8">
        <f>SUM(M51:P51)</f>
        <v>33.299999999999997</v>
      </c>
    </row>
    <row r="52" spans="1:17" ht="14.4" x14ac:dyDescent="0.3">
      <c r="A52" s="29">
        <f t="shared" ref="A52:A54" si="17">A51+1</f>
        <v>173</v>
      </c>
      <c r="B52" s="43" t="s">
        <v>197</v>
      </c>
      <c r="C52" s="25">
        <v>0</v>
      </c>
      <c r="D52" s="25">
        <v>0</v>
      </c>
      <c r="E52" s="25">
        <v>0</v>
      </c>
      <c r="F52" s="25">
        <v>0</v>
      </c>
      <c r="G52" s="8">
        <f t="shared" si="16"/>
        <v>0</v>
      </c>
      <c r="H52"/>
      <c r="K52" s="13">
        <f>K51+1</f>
        <v>197</v>
      </c>
      <c r="L52" s="61" t="s">
        <v>14</v>
      </c>
      <c r="M52" s="11">
        <v>9.9</v>
      </c>
      <c r="N52" s="11">
        <v>12.5</v>
      </c>
      <c r="O52" s="11">
        <v>0</v>
      </c>
      <c r="P52" s="12">
        <v>13.5</v>
      </c>
      <c r="Q52" s="8">
        <f t="shared" ref="Q52:Q55" si="18">SUM(M52:P52)</f>
        <v>35.9</v>
      </c>
    </row>
    <row r="53" spans="1:17" ht="14.4" x14ac:dyDescent="0.3">
      <c r="A53" s="29">
        <f t="shared" si="17"/>
        <v>174</v>
      </c>
      <c r="B53" s="43" t="s">
        <v>198</v>
      </c>
      <c r="C53" s="25">
        <v>8.15</v>
      </c>
      <c r="D53" s="25">
        <v>8.3000000000000007</v>
      </c>
      <c r="E53" s="25">
        <v>6.3</v>
      </c>
      <c r="F53" s="25">
        <v>8.1999999999999993</v>
      </c>
      <c r="G53" s="8">
        <f t="shared" si="16"/>
        <v>30.950000000000003</v>
      </c>
      <c r="H53"/>
      <c r="K53" s="13">
        <f t="shared" ref="K53:K55" si="19">K52+1</f>
        <v>198</v>
      </c>
      <c r="L53" s="61" t="s">
        <v>2</v>
      </c>
      <c r="M53" s="11">
        <v>9.3000000000000007</v>
      </c>
      <c r="N53" s="11">
        <v>12.1</v>
      </c>
      <c r="O53" s="11">
        <v>0</v>
      </c>
      <c r="P53" s="11">
        <v>13.2</v>
      </c>
      <c r="Q53" s="8">
        <f t="shared" si="18"/>
        <v>34.599999999999994</v>
      </c>
    </row>
    <row r="54" spans="1:17" ht="15" thickBot="1" x14ac:dyDescent="0.35">
      <c r="A54" s="29">
        <f t="shared" si="17"/>
        <v>175</v>
      </c>
      <c r="B54" s="43"/>
      <c r="C54" s="25"/>
      <c r="D54" s="25"/>
      <c r="E54" s="25"/>
      <c r="F54" s="25"/>
      <c r="G54" s="8">
        <f t="shared" si="16"/>
        <v>0</v>
      </c>
      <c r="H54"/>
      <c r="K54" s="13">
        <f t="shared" si="19"/>
        <v>199</v>
      </c>
      <c r="L54" s="61" t="s">
        <v>1</v>
      </c>
      <c r="M54" s="11">
        <v>9.3000000000000007</v>
      </c>
      <c r="N54" s="11">
        <v>11.7</v>
      </c>
      <c r="O54" s="11">
        <v>0</v>
      </c>
      <c r="P54" s="11">
        <v>12.8</v>
      </c>
      <c r="Q54" s="8">
        <f t="shared" si="18"/>
        <v>33.799999999999997</v>
      </c>
    </row>
    <row r="55" spans="1:17" ht="16.2" thickBot="1" x14ac:dyDescent="0.35">
      <c r="A55" s="14"/>
      <c r="B55" s="15" t="s">
        <v>18</v>
      </c>
      <c r="C55" s="9">
        <f>LARGE(C50:C54,1)+ LARGE(C50:C54,2)+ LARGE(C50:C54,3)</f>
        <v>25.049999999999997</v>
      </c>
      <c r="D55" s="9">
        <f t="shared" ref="D55:F55" si="20">LARGE(D50:D54,1)+ LARGE(D50:D54,2)+ LARGE(D50:D54,3)</f>
        <v>27</v>
      </c>
      <c r="E55" s="9">
        <f t="shared" si="20"/>
        <v>22.900000000000002</v>
      </c>
      <c r="F55" s="9">
        <f t="shared" si="20"/>
        <v>25.599999999999998</v>
      </c>
      <c r="G55" s="16">
        <f>SUM(C55:F55)</f>
        <v>100.55</v>
      </c>
      <c r="H55"/>
      <c r="K55" s="13">
        <f t="shared" si="19"/>
        <v>200</v>
      </c>
      <c r="L55" s="43"/>
      <c r="M55" s="11"/>
      <c r="N55" s="11"/>
      <c r="O55" s="11"/>
      <c r="P55" s="11"/>
      <c r="Q55" s="8">
        <f t="shared" si="18"/>
        <v>0</v>
      </c>
    </row>
    <row r="56" spans="1:17" ht="16.2" thickBot="1" x14ac:dyDescent="0.35">
      <c r="A56" s="22"/>
      <c r="G56"/>
      <c r="K56" s="14"/>
      <c r="L56" s="15" t="s">
        <v>18</v>
      </c>
      <c r="M56" s="9">
        <f>LARGE(M51:M55,1)+ LARGE(M51:M55,2)+ LARGE(M51:M55,3)</f>
        <v>28.500000000000004</v>
      </c>
      <c r="N56" s="9">
        <f>LARGE(N51:N55,1)+ LARGE(N51:N55,2)+ LARGE(N51:N55,3)</f>
        <v>36.400000000000006</v>
      </c>
      <c r="O56" s="9">
        <f>LARGE(O51:O55,1)+ LARGE(O51:O55,2)+ LARGE(O51:O55,3)</f>
        <v>0</v>
      </c>
      <c r="P56" s="9">
        <f>LARGE(P51:P55,1)+ LARGE(P51:P55,2)+ LARGE(P51:P55,3)</f>
        <v>39.5</v>
      </c>
      <c r="Q56" s="16">
        <f>SUM(M56:P56)</f>
        <v>104.4</v>
      </c>
    </row>
    <row r="57" spans="1:17" ht="14.4" x14ac:dyDescent="0.3">
      <c r="A57"/>
      <c r="B57"/>
      <c r="C57"/>
      <c r="D57"/>
      <c r="E57"/>
      <c r="F57"/>
      <c r="G57"/>
      <c r="K57"/>
      <c r="L57"/>
      <c r="M57"/>
      <c r="N57"/>
      <c r="O57"/>
      <c r="P57"/>
      <c r="Q57"/>
    </row>
    <row r="58" spans="1:17" ht="14.4" x14ac:dyDescent="0.3">
      <c r="A58"/>
      <c r="B58"/>
      <c r="C58"/>
      <c r="D58"/>
      <c r="E58"/>
      <c r="F58"/>
      <c r="G58"/>
      <c r="K58"/>
      <c r="L58"/>
      <c r="M58"/>
      <c r="N58"/>
      <c r="O58"/>
      <c r="P58"/>
      <c r="Q58"/>
    </row>
    <row r="59" spans="1:17" ht="15.6" x14ac:dyDescent="0.3">
      <c r="A59"/>
      <c r="B59"/>
      <c r="C59"/>
      <c r="D59"/>
      <c r="E59"/>
      <c r="F59"/>
      <c r="G59"/>
      <c r="K59" s="82" t="s">
        <v>233</v>
      </c>
      <c r="L59" s="83"/>
      <c r="M59" s="83"/>
      <c r="N59" s="83"/>
      <c r="O59" s="83"/>
      <c r="P59" s="83"/>
      <c r="Q59" s="84"/>
    </row>
    <row r="60" spans="1:17" ht="14.4" x14ac:dyDescent="0.3">
      <c r="A60"/>
      <c r="B60"/>
      <c r="C60"/>
      <c r="D60"/>
      <c r="E60"/>
      <c r="F60"/>
      <c r="G60"/>
      <c r="K60" s="141" t="s">
        <v>21</v>
      </c>
      <c r="L60" s="141" t="s">
        <v>20</v>
      </c>
      <c r="M60" s="141" t="s">
        <v>69</v>
      </c>
      <c r="N60" s="141" t="s">
        <v>70</v>
      </c>
      <c r="O60" s="141" t="s">
        <v>71</v>
      </c>
      <c r="P60" s="141" t="s">
        <v>72</v>
      </c>
      <c r="Q60" s="141" t="s">
        <v>19</v>
      </c>
    </row>
    <row r="61" spans="1:17" ht="14.4" x14ac:dyDescent="0.3">
      <c r="A61"/>
      <c r="B61"/>
      <c r="C61"/>
      <c r="D61"/>
      <c r="E61"/>
      <c r="F61"/>
      <c r="G61"/>
      <c r="K61" s="145">
        <f>K55+1</f>
        <v>201</v>
      </c>
      <c r="L61" s="142" t="s">
        <v>228</v>
      </c>
      <c r="M61" s="143">
        <v>0</v>
      </c>
      <c r="N61" s="143">
        <v>12.7</v>
      </c>
      <c r="O61" s="143">
        <v>10.7</v>
      </c>
      <c r="P61" s="143">
        <v>12.2</v>
      </c>
      <c r="Q61" s="143">
        <f>SUM(M61:P61)</f>
        <v>35.599999999999994</v>
      </c>
    </row>
    <row r="62" spans="1:17" ht="14.4" x14ac:dyDescent="0.3">
      <c r="A62"/>
      <c r="B62"/>
      <c r="C62"/>
      <c r="D62"/>
      <c r="E62"/>
      <c r="F62"/>
      <c r="G62"/>
      <c r="K62" s="145">
        <f>K61+1</f>
        <v>202</v>
      </c>
      <c r="L62" s="142" t="s">
        <v>229</v>
      </c>
      <c r="M62" s="143">
        <v>13.4</v>
      </c>
      <c r="N62" s="143">
        <v>11.7</v>
      </c>
      <c r="O62" s="143">
        <v>11.5</v>
      </c>
      <c r="P62" s="143">
        <v>11.4</v>
      </c>
      <c r="Q62" s="143">
        <f t="shared" ref="Q62:Q67" si="21">SUM(M62:P62)</f>
        <v>48</v>
      </c>
    </row>
    <row r="63" spans="1:17" ht="14.4" x14ac:dyDescent="0.3">
      <c r="A63"/>
      <c r="B63"/>
      <c r="C63"/>
      <c r="D63"/>
      <c r="E63"/>
      <c r="F63"/>
      <c r="G63"/>
      <c r="K63" s="145">
        <f t="shared" ref="K63:K65" si="22">K62+1</f>
        <v>203</v>
      </c>
      <c r="L63" s="144" t="s">
        <v>230</v>
      </c>
      <c r="M63" s="143">
        <v>13.1</v>
      </c>
      <c r="N63" s="143">
        <v>12.2</v>
      </c>
      <c r="O63" s="143">
        <v>11</v>
      </c>
      <c r="P63" s="143">
        <v>11.8</v>
      </c>
      <c r="Q63" s="143">
        <f t="shared" si="21"/>
        <v>48.099999999999994</v>
      </c>
    </row>
    <row r="64" spans="1:17" ht="14.4" x14ac:dyDescent="0.3">
      <c r="A64"/>
      <c r="B64"/>
      <c r="C64"/>
      <c r="D64"/>
      <c r="E64"/>
      <c r="F64"/>
      <c r="G64"/>
      <c r="K64" s="145">
        <f t="shared" si="22"/>
        <v>204</v>
      </c>
      <c r="L64" s="142" t="s">
        <v>231</v>
      </c>
      <c r="M64" s="143">
        <v>13.6</v>
      </c>
      <c r="N64" s="143">
        <v>12.7</v>
      </c>
      <c r="O64" s="143">
        <v>9.6</v>
      </c>
      <c r="P64" s="143">
        <v>11.6</v>
      </c>
      <c r="Q64" s="143">
        <f t="shared" si="21"/>
        <v>47.5</v>
      </c>
    </row>
    <row r="65" spans="1:17" ht="14.4" x14ac:dyDescent="0.3">
      <c r="A65"/>
      <c r="B65"/>
      <c r="C65"/>
      <c r="D65"/>
      <c r="E65"/>
      <c r="F65"/>
      <c r="G65"/>
      <c r="K65" s="145">
        <f t="shared" si="22"/>
        <v>205</v>
      </c>
      <c r="L65" s="142" t="s">
        <v>232</v>
      </c>
      <c r="M65" s="143">
        <v>0</v>
      </c>
      <c r="N65" s="143">
        <v>0</v>
      </c>
      <c r="O65" s="143">
        <v>0</v>
      </c>
      <c r="P65" s="143">
        <v>0</v>
      </c>
      <c r="Q65" s="143">
        <f t="shared" si="21"/>
        <v>0</v>
      </c>
    </row>
    <row r="66" spans="1:17" ht="14.4" x14ac:dyDescent="0.3">
      <c r="A66"/>
      <c r="B66"/>
      <c r="C66"/>
      <c r="D66"/>
      <c r="E66"/>
      <c r="F66"/>
      <c r="G66"/>
      <c r="K66" s="146">
        <f>K65+1</f>
        <v>206</v>
      </c>
      <c r="L66" s="142" t="s">
        <v>226</v>
      </c>
      <c r="M66" s="143">
        <v>13.6</v>
      </c>
      <c r="N66" s="143">
        <v>9.1</v>
      </c>
      <c r="O66" s="143">
        <v>9.1</v>
      </c>
      <c r="P66" s="143">
        <v>9.1999999999999993</v>
      </c>
      <c r="Q66" s="143">
        <f t="shared" si="21"/>
        <v>41</v>
      </c>
    </row>
    <row r="67" spans="1:17" ht="14.4" x14ac:dyDescent="0.25">
      <c r="K67" s="146">
        <f>K66+1</f>
        <v>207</v>
      </c>
      <c r="L67" s="142" t="s">
        <v>227</v>
      </c>
      <c r="M67" s="143">
        <v>13.4</v>
      </c>
      <c r="N67" s="143">
        <v>9.1999999999999993</v>
      </c>
      <c r="O67" s="143">
        <v>8.6</v>
      </c>
      <c r="P67" s="143">
        <v>9.3000000000000007</v>
      </c>
      <c r="Q67" s="143">
        <f t="shared" si="21"/>
        <v>40.5</v>
      </c>
    </row>
    <row r="68" spans="1:17" ht="14.4" x14ac:dyDescent="0.3">
      <c r="K68" s="147"/>
      <c r="L68"/>
      <c r="M68" s="148"/>
      <c r="N68" s="148"/>
      <c r="O68" s="148"/>
      <c r="P68" s="148"/>
      <c r="Q68"/>
    </row>
    <row r="69" spans="1:17" ht="14.4" x14ac:dyDescent="0.3">
      <c r="K69" s="147"/>
      <c r="L69"/>
      <c r="M69"/>
      <c r="N69"/>
      <c r="O69"/>
      <c r="P69"/>
      <c r="Q69"/>
    </row>
    <row r="70" spans="1:17" ht="14.4" x14ac:dyDescent="0.3">
      <c r="K70"/>
      <c r="M70"/>
      <c r="N70"/>
      <c r="O70"/>
      <c r="P70"/>
      <c r="Q70"/>
    </row>
  </sheetData>
  <mergeCells count="17">
    <mergeCell ref="K59:Q59"/>
    <mergeCell ref="T4:Z4"/>
    <mergeCell ref="T9:Z9"/>
    <mergeCell ref="T15:Z15"/>
    <mergeCell ref="T22:Z22"/>
    <mergeCell ref="K48:Q48"/>
    <mergeCell ref="A4:G4"/>
    <mergeCell ref="A1:P2"/>
    <mergeCell ref="K4:Q4"/>
    <mergeCell ref="A47:G47"/>
    <mergeCell ref="A25:G25"/>
    <mergeCell ref="K15:Q15"/>
    <mergeCell ref="K16:Q16"/>
    <mergeCell ref="A36:G36"/>
    <mergeCell ref="K26:Q26"/>
    <mergeCell ref="K37:Q37"/>
    <mergeCell ref="A14:G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7EB06-924F-4A75-BEC7-2868CAB1103B}">
  <sheetPr>
    <pageSetUpPr fitToPage="1"/>
  </sheetPr>
  <dimension ref="A1:Q70"/>
  <sheetViews>
    <sheetView topLeftCell="A37" workbookViewId="0">
      <selection activeCell="K91" sqref="K91"/>
    </sheetView>
  </sheetViews>
  <sheetFormatPr defaultColWidth="9.109375" defaultRowHeight="13.8" x14ac:dyDescent="0.25"/>
  <cols>
    <col min="1" max="1" width="13" style="17" customWidth="1"/>
    <col min="2" max="2" width="21.44140625" style="17" bestFit="1" customWidth="1"/>
    <col min="3" max="3" width="9.109375" style="17"/>
    <col min="4" max="4" width="7.44140625" style="17" bestFit="1" customWidth="1"/>
    <col min="5" max="5" width="9.109375" style="17"/>
    <col min="6" max="6" width="6.109375" style="17" bestFit="1" customWidth="1"/>
    <col min="7" max="8" width="9.109375" style="17"/>
    <col min="9" max="10" width="8.5546875" style="17" customWidth="1"/>
    <col min="11" max="11" width="9.109375" style="17"/>
    <col min="12" max="12" width="23.33203125" style="17" bestFit="1" customWidth="1"/>
    <col min="13" max="13" width="7.44140625" style="17" bestFit="1" customWidth="1"/>
    <col min="14" max="16384" width="9.109375" style="17"/>
  </cols>
  <sheetData>
    <row r="1" spans="1:17" x14ac:dyDescent="0.25">
      <c r="A1" s="78" t="s">
        <v>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7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7" ht="23.4" thickBot="1" x14ac:dyDescent="0.35">
      <c r="B3" s="1"/>
      <c r="G3" s="18"/>
    </row>
    <row r="4" spans="1:17" x14ac:dyDescent="0.25">
      <c r="A4" s="79" t="s">
        <v>201</v>
      </c>
      <c r="B4" s="80"/>
      <c r="C4" s="80"/>
      <c r="D4" s="80"/>
      <c r="E4" s="80"/>
      <c r="F4" s="80"/>
      <c r="G4" s="81"/>
      <c r="K4" s="75" t="s">
        <v>188</v>
      </c>
      <c r="L4" s="76"/>
      <c r="M4" s="76"/>
      <c r="N4" s="76"/>
      <c r="O4" s="76"/>
      <c r="P4" s="76"/>
      <c r="Q4" s="77"/>
    </row>
    <row r="5" spans="1:17" ht="15.6" x14ac:dyDescent="0.3">
      <c r="A5" s="68" t="s">
        <v>0</v>
      </c>
      <c r="B5" s="69"/>
      <c r="C5" s="69"/>
      <c r="D5" s="69"/>
      <c r="E5" s="69"/>
      <c r="F5" s="69"/>
      <c r="G5" s="70"/>
      <c r="K5" s="85" t="s">
        <v>17</v>
      </c>
      <c r="L5" s="86"/>
      <c r="M5" s="86"/>
      <c r="N5" s="86"/>
      <c r="O5" s="86"/>
      <c r="P5" s="86"/>
      <c r="Q5" s="87"/>
    </row>
    <row r="6" spans="1:17" ht="14.4" x14ac:dyDescent="0.3">
      <c r="A6" s="19" t="s">
        <v>21</v>
      </c>
      <c r="B6" s="20" t="s">
        <v>20</v>
      </c>
      <c r="C6" s="103" t="s">
        <v>219</v>
      </c>
      <c r="D6" s="104"/>
      <c r="E6" s="104"/>
      <c r="F6" s="104"/>
      <c r="G6" s="105"/>
      <c r="K6" s="19" t="s">
        <v>21</v>
      </c>
      <c r="L6" s="20" t="s">
        <v>20</v>
      </c>
      <c r="M6" s="103" t="s">
        <v>219</v>
      </c>
      <c r="N6" s="104"/>
      <c r="O6" s="104"/>
      <c r="P6" s="104"/>
      <c r="Q6" s="105"/>
    </row>
    <row r="7" spans="1:17" ht="14.4" x14ac:dyDescent="0.3">
      <c r="A7" s="29">
        <f>'Round Three'!K44+1</f>
        <v>151</v>
      </c>
      <c r="B7" s="33" t="s">
        <v>189</v>
      </c>
      <c r="C7" s="106"/>
      <c r="D7" s="107"/>
      <c r="E7" s="107"/>
      <c r="F7" s="107"/>
      <c r="G7" s="108"/>
      <c r="K7" s="13">
        <f>A54+1</f>
        <v>176</v>
      </c>
      <c r="L7" s="61" t="s">
        <v>13</v>
      </c>
      <c r="M7" s="106"/>
      <c r="N7" s="107"/>
      <c r="O7" s="107"/>
      <c r="P7" s="107"/>
      <c r="Q7" s="108"/>
    </row>
    <row r="8" spans="1:17" ht="14.4" x14ac:dyDescent="0.3">
      <c r="A8" s="29">
        <f>A7+1</f>
        <v>152</v>
      </c>
      <c r="B8" s="33" t="s">
        <v>11</v>
      </c>
      <c r="C8" s="106"/>
      <c r="D8" s="107"/>
      <c r="E8" s="107"/>
      <c r="F8" s="107"/>
      <c r="G8" s="108"/>
      <c r="K8" s="13">
        <f>K7+1</f>
        <v>177</v>
      </c>
      <c r="L8" s="61" t="s">
        <v>202</v>
      </c>
      <c r="M8" s="106"/>
      <c r="N8" s="107"/>
      <c r="O8" s="107"/>
      <c r="P8" s="107"/>
      <c r="Q8" s="108"/>
    </row>
    <row r="9" spans="1:17" ht="14.4" x14ac:dyDescent="0.3">
      <c r="A9" s="29">
        <f t="shared" ref="A9:A11" si="0">A8+1</f>
        <v>153</v>
      </c>
      <c r="B9" s="33" t="s">
        <v>190</v>
      </c>
      <c r="C9" s="106"/>
      <c r="D9" s="107"/>
      <c r="E9" s="107"/>
      <c r="F9" s="107"/>
      <c r="G9" s="108"/>
      <c r="K9" s="13">
        <f t="shared" ref="K9:K11" si="1">K8+1</f>
        <v>178</v>
      </c>
      <c r="L9" s="61" t="s">
        <v>12</v>
      </c>
      <c r="M9" s="106"/>
      <c r="N9" s="107"/>
      <c r="O9" s="107"/>
      <c r="P9" s="107"/>
      <c r="Q9" s="108"/>
    </row>
    <row r="10" spans="1:17" ht="14.4" x14ac:dyDescent="0.3">
      <c r="A10" s="29">
        <f t="shared" si="0"/>
        <v>154</v>
      </c>
      <c r="B10" s="33" t="s">
        <v>191</v>
      </c>
      <c r="C10" s="106"/>
      <c r="D10" s="107"/>
      <c r="E10" s="107"/>
      <c r="F10" s="107"/>
      <c r="G10" s="108"/>
      <c r="K10" s="13">
        <f t="shared" si="1"/>
        <v>179</v>
      </c>
      <c r="L10" s="61" t="s">
        <v>15</v>
      </c>
      <c r="M10" s="106"/>
      <c r="N10" s="107"/>
      <c r="O10" s="107"/>
      <c r="P10" s="107"/>
      <c r="Q10" s="108"/>
    </row>
    <row r="11" spans="1:17" ht="14.4" x14ac:dyDescent="0.3">
      <c r="A11" s="29">
        <f t="shared" si="0"/>
        <v>155</v>
      </c>
      <c r="B11" s="33"/>
      <c r="C11" s="106"/>
      <c r="D11" s="107"/>
      <c r="E11" s="107"/>
      <c r="F11" s="107"/>
      <c r="G11" s="108"/>
      <c r="K11" s="13">
        <f t="shared" si="1"/>
        <v>180</v>
      </c>
      <c r="L11" s="71" t="s">
        <v>203</v>
      </c>
      <c r="M11" s="106"/>
      <c r="N11" s="107"/>
      <c r="O11" s="107"/>
      <c r="P11" s="107"/>
      <c r="Q11" s="108"/>
    </row>
    <row r="12" spans="1:17" ht="14.4" thickBot="1" x14ac:dyDescent="0.3">
      <c r="A12" s="14"/>
      <c r="B12" s="15" t="s">
        <v>18</v>
      </c>
      <c r="C12" s="109"/>
      <c r="D12" s="110"/>
      <c r="E12" s="110"/>
      <c r="F12" s="110"/>
      <c r="G12" s="111"/>
      <c r="K12" s="38"/>
      <c r="L12" s="39" t="s">
        <v>18</v>
      </c>
      <c r="M12" s="109"/>
      <c r="N12" s="110"/>
      <c r="O12" s="110"/>
      <c r="P12" s="110"/>
      <c r="Q12" s="111"/>
    </row>
    <row r="13" spans="1:17" ht="14.4" thickBot="1" x14ac:dyDescent="0.3">
      <c r="A13" s="22"/>
      <c r="B13" s="34"/>
      <c r="F13" s="23"/>
      <c r="G13" s="35"/>
      <c r="K13" s="22"/>
      <c r="Q13" s="24"/>
    </row>
    <row r="14" spans="1:17" ht="14.4" thickBot="1" x14ac:dyDescent="0.3">
      <c r="A14" s="79" t="s">
        <v>201</v>
      </c>
      <c r="B14" s="80"/>
      <c r="C14" s="80"/>
      <c r="D14" s="80"/>
      <c r="E14" s="80"/>
      <c r="F14" s="80"/>
      <c r="G14" s="81"/>
      <c r="K14" s="22"/>
      <c r="Q14" s="24"/>
    </row>
    <row r="15" spans="1:17" ht="15.6" x14ac:dyDescent="0.3">
      <c r="A15" s="72" t="s">
        <v>0</v>
      </c>
      <c r="B15" s="73"/>
      <c r="C15" s="73"/>
      <c r="D15" s="73"/>
      <c r="E15" s="73"/>
      <c r="F15" s="73"/>
      <c r="G15" s="74"/>
      <c r="K15" s="75" t="s">
        <v>188</v>
      </c>
      <c r="L15" s="76"/>
      <c r="M15" s="76"/>
      <c r="N15" s="76"/>
      <c r="O15" s="76"/>
      <c r="P15" s="76"/>
      <c r="Q15" s="77"/>
    </row>
    <row r="16" spans="1:17" ht="15.6" x14ac:dyDescent="0.3">
      <c r="A16" s="19" t="s">
        <v>21</v>
      </c>
      <c r="B16" s="20" t="s">
        <v>20</v>
      </c>
      <c r="C16" s="103" t="s">
        <v>219</v>
      </c>
      <c r="D16" s="104"/>
      <c r="E16" s="104"/>
      <c r="F16" s="104"/>
      <c r="G16" s="105"/>
      <c r="K16" s="100" t="s">
        <v>41</v>
      </c>
      <c r="L16" s="101"/>
      <c r="M16" s="101"/>
      <c r="N16" s="101"/>
      <c r="O16" s="101"/>
      <c r="P16" s="101"/>
      <c r="Q16" s="102"/>
    </row>
    <row r="17" spans="1:17" ht="14.4" x14ac:dyDescent="0.3">
      <c r="A17" s="29">
        <f>A11+1</f>
        <v>156</v>
      </c>
      <c r="B17" s="61" t="s">
        <v>213</v>
      </c>
      <c r="C17" s="106"/>
      <c r="D17" s="107"/>
      <c r="E17" s="107"/>
      <c r="F17" s="107"/>
      <c r="G17" s="108"/>
      <c r="K17" s="19" t="s">
        <v>21</v>
      </c>
      <c r="L17" s="20" t="s">
        <v>20</v>
      </c>
      <c r="M17" s="103" t="s">
        <v>217</v>
      </c>
      <c r="N17" s="104"/>
      <c r="O17" s="104"/>
      <c r="P17" s="104"/>
      <c r="Q17" s="105"/>
    </row>
    <row r="18" spans="1:17" ht="14.4" x14ac:dyDescent="0.25">
      <c r="A18" s="29">
        <f>A17+1</f>
        <v>157</v>
      </c>
      <c r="B18" s="61" t="s">
        <v>214</v>
      </c>
      <c r="C18" s="106"/>
      <c r="D18" s="107"/>
      <c r="E18" s="107"/>
      <c r="F18" s="107"/>
      <c r="G18" s="108"/>
      <c r="K18" s="13">
        <f>K11+1</f>
        <v>181</v>
      </c>
      <c r="L18" s="43" t="s">
        <v>204</v>
      </c>
      <c r="M18" s="106"/>
      <c r="N18" s="107"/>
      <c r="O18" s="107"/>
      <c r="P18" s="107"/>
      <c r="Q18" s="108"/>
    </row>
    <row r="19" spans="1:17" ht="14.4" x14ac:dyDescent="0.25">
      <c r="A19" s="29">
        <f t="shared" ref="A19:A21" si="2">A18+1</f>
        <v>158</v>
      </c>
      <c r="B19" s="61" t="s">
        <v>215</v>
      </c>
      <c r="C19" s="106"/>
      <c r="D19" s="107"/>
      <c r="E19" s="107"/>
      <c r="F19" s="107"/>
      <c r="G19" s="108"/>
      <c r="K19" s="13">
        <f>K18+1</f>
        <v>182</v>
      </c>
      <c r="L19" s="43" t="s">
        <v>205</v>
      </c>
      <c r="M19" s="106"/>
      <c r="N19" s="107"/>
      <c r="O19" s="107"/>
      <c r="P19" s="107"/>
      <c r="Q19" s="108"/>
    </row>
    <row r="20" spans="1:17" ht="14.4" x14ac:dyDescent="0.25">
      <c r="A20" s="29">
        <f t="shared" si="2"/>
        <v>159</v>
      </c>
      <c r="B20" s="61"/>
      <c r="C20" s="106"/>
      <c r="D20" s="107"/>
      <c r="E20" s="107"/>
      <c r="F20" s="107"/>
      <c r="G20" s="108"/>
      <c r="K20" s="13">
        <f t="shared" ref="K20:K22" si="3">K19+1</f>
        <v>183</v>
      </c>
      <c r="L20" s="43" t="s">
        <v>206</v>
      </c>
      <c r="M20" s="106"/>
      <c r="N20" s="107"/>
      <c r="O20" s="107"/>
      <c r="P20" s="107"/>
      <c r="Q20" s="108"/>
    </row>
    <row r="21" spans="1:17" ht="14.4" x14ac:dyDescent="0.25">
      <c r="A21" s="29">
        <f t="shared" si="2"/>
        <v>160</v>
      </c>
      <c r="B21" s="43"/>
      <c r="C21" s="106"/>
      <c r="D21" s="107"/>
      <c r="E21" s="107"/>
      <c r="F21" s="107"/>
      <c r="G21" s="108"/>
      <c r="K21" s="13">
        <f t="shared" si="3"/>
        <v>184</v>
      </c>
      <c r="L21" s="43"/>
      <c r="M21" s="106"/>
      <c r="N21" s="107"/>
      <c r="O21" s="107"/>
      <c r="P21" s="107"/>
      <c r="Q21" s="108"/>
    </row>
    <row r="22" spans="1:17" ht="15" thickBot="1" x14ac:dyDescent="0.3">
      <c r="A22" s="14"/>
      <c r="B22" s="15" t="s">
        <v>18</v>
      </c>
      <c r="C22" s="109"/>
      <c r="D22" s="110"/>
      <c r="E22" s="110"/>
      <c r="F22" s="110"/>
      <c r="G22" s="111"/>
      <c r="K22" s="13">
        <f t="shared" si="3"/>
        <v>185</v>
      </c>
      <c r="L22" s="43"/>
      <c r="M22" s="106"/>
      <c r="N22" s="107"/>
      <c r="O22" s="107"/>
      <c r="P22" s="107"/>
      <c r="Q22" s="108"/>
    </row>
    <row r="23" spans="1:17" ht="16.2" thickBot="1" x14ac:dyDescent="0.35">
      <c r="A23" s="22"/>
      <c r="B23" s="23"/>
      <c r="C23" s="10"/>
      <c r="D23" s="10"/>
      <c r="E23" s="10"/>
      <c r="F23" s="10"/>
      <c r="G23" s="24"/>
      <c r="K23" s="38"/>
      <c r="L23" s="39" t="s">
        <v>18</v>
      </c>
      <c r="M23" s="109"/>
      <c r="N23" s="110"/>
      <c r="O23" s="110"/>
      <c r="P23" s="110"/>
      <c r="Q23" s="111"/>
    </row>
    <row r="24" spans="1:17" ht="14.4" thickBot="1" x14ac:dyDescent="0.3">
      <c r="A24" s="22"/>
      <c r="G24" s="24"/>
      <c r="K24" s="22"/>
      <c r="Q24" s="24"/>
    </row>
    <row r="25" spans="1:17" ht="14.4" thickBot="1" x14ac:dyDescent="0.3">
      <c r="A25" s="79" t="s">
        <v>192</v>
      </c>
      <c r="B25" s="80"/>
      <c r="C25" s="80"/>
      <c r="D25" s="80"/>
      <c r="E25" s="80"/>
      <c r="F25" s="80"/>
      <c r="G25" s="81"/>
      <c r="K25" s="22"/>
      <c r="Q25" s="24"/>
    </row>
    <row r="26" spans="1:17" ht="15.6" x14ac:dyDescent="0.3">
      <c r="A26" s="50" t="s">
        <v>16</v>
      </c>
      <c r="B26" s="51"/>
      <c r="C26" s="51"/>
      <c r="D26" s="51"/>
      <c r="E26" s="51"/>
      <c r="F26" s="51"/>
      <c r="G26" s="52"/>
      <c r="K26" s="75" t="s">
        <v>188</v>
      </c>
      <c r="L26" s="76"/>
      <c r="M26" s="76"/>
      <c r="N26" s="76"/>
      <c r="O26" s="76"/>
      <c r="P26" s="76"/>
      <c r="Q26" s="77"/>
    </row>
    <row r="27" spans="1:17" ht="15.6" x14ac:dyDescent="0.3">
      <c r="A27" s="19" t="s">
        <v>21</v>
      </c>
      <c r="B27" s="20" t="s">
        <v>20</v>
      </c>
      <c r="C27" s="103" t="s">
        <v>217</v>
      </c>
      <c r="D27" s="104"/>
      <c r="E27" s="104"/>
      <c r="F27" s="104"/>
      <c r="G27" s="105"/>
      <c r="K27" s="56" t="s">
        <v>41</v>
      </c>
      <c r="L27" s="57"/>
      <c r="M27" s="57"/>
      <c r="N27" s="57"/>
      <c r="O27" s="57"/>
      <c r="P27" s="57"/>
      <c r="Q27" s="58"/>
    </row>
    <row r="28" spans="1:17" ht="14.4" x14ac:dyDescent="0.3">
      <c r="A28" s="29">
        <f>A21+1</f>
        <v>161</v>
      </c>
      <c r="B28" s="61" t="s">
        <v>25</v>
      </c>
      <c r="C28" s="106"/>
      <c r="D28" s="107"/>
      <c r="E28" s="107"/>
      <c r="F28" s="107"/>
      <c r="G28" s="108"/>
      <c r="K28" s="19" t="s">
        <v>21</v>
      </c>
      <c r="L28" s="20" t="s">
        <v>20</v>
      </c>
      <c r="M28" s="103" t="s">
        <v>217</v>
      </c>
      <c r="N28" s="104"/>
      <c r="O28" s="104"/>
      <c r="P28" s="104"/>
      <c r="Q28" s="105"/>
    </row>
    <row r="29" spans="1:17" ht="14.4" x14ac:dyDescent="0.25">
      <c r="A29" s="29">
        <f>A28+1</f>
        <v>162</v>
      </c>
      <c r="B29" s="61" t="s">
        <v>26</v>
      </c>
      <c r="C29" s="106"/>
      <c r="D29" s="107"/>
      <c r="E29" s="107"/>
      <c r="F29" s="107"/>
      <c r="G29" s="108"/>
      <c r="K29" s="13">
        <f>K22+1</f>
        <v>186</v>
      </c>
      <c r="L29" s="61" t="s">
        <v>207</v>
      </c>
      <c r="M29" s="106"/>
      <c r="N29" s="107"/>
      <c r="O29" s="107"/>
      <c r="P29" s="107"/>
      <c r="Q29" s="108"/>
    </row>
    <row r="30" spans="1:17" ht="14.4" x14ac:dyDescent="0.25">
      <c r="A30" s="29">
        <f t="shared" ref="A30:A32" si="4">A29+1</f>
        <v>163</v>
      </c>
      <c r="B30" s="61" t="s">
        <v>6</v>
      </c>
      <c r="C30" s="106"/>
      <c r="D30" s="107"/>
      <c r="E30" s="107"/>
      <c r="F30" s="107"/>
      <c r="G30" s="108"/>
      <c r="K30" s="13">
        <f>K29+1</f>
        <v>187</v>
      </c>
      <c r="L30" s="61" t="s">
        <v>42</v>
      </c>
      <c r="M30" s="106"/>
      <c r="N30" s="107"/>
      <c r="O30" s="107"/>
      <c r="P30" s="107"/>
      <c r="Q30" s="108"/>
    </row>
    <row r="31" spans="1:17" ht="14.4" x14ac:dyDescent="0.25">
      <c r="A31" s="29">
        <f t="shared" si="4"/>
        <v>164</v>
      </c>
      <c r="B31" s="61" t="s">
        <v>27</v>
      </c>
      <c r="C31" s="106"/>
      <c r="D31" s="107"/>
      <c r="E31" s="107"/>
      <c r="F31" s="107"/>
      <c r="G31" s="108"/>
      <c r="K31" s="13">
        <f t="shared" ref="K31:K33" si="5">K30+1</f>
        <v>188</v>
      </c>
      <c r="L31" s="61" t="s">
        <v>58</v>
      </c>
      <c r="M31" s="106"/>
      <c r="N31" s="107"/>
      <c r="O31" s="107"/>
      <c r="P31" s="107"/>
      <c r="Q31" s="108"/>
    </row>
    <row r="32" spans="1:17" ht="14.4" x14ac:dyDescent="0.25">
      <c r="A32" s="29">
        <f t="shared" si="4"/>
        <v>165</v>
      </c>
      <c r="B32" s="43" t="s">
        <v>34</v>
      </c>
      <c r="C32" s="106"/>
      <c r="D32" s="107"/>
      <c r="E32" s="107"/>
      <c r="F32" s="107"/>
      <c r="G32" s="108"/>
      <c r="K32" s="13">
        <f t="shared" si="5"/>
        <v>189</v>
      </c>
      <c r="L32" s="61" t="s">
        <v>208</v>
      </c>
      <c r="M32" s="106"/>
      <c r="N32" s="107"/>
      <c r="O32" s="107"/>
      <c r="P32" s="107"/>
      <c r="Q32" s="108"/>
    </row>
    <row r="33" spans="1:17" ht="15" thickBot="1" x14ac:dyDescent="0.3">
      <c r="A33" s="14"/>
      <c r="B33" s="15" t="s">
        <v>18</v>
      </c>
      <c r="C33" s="109"/>
      <c r="D33" s="110"/>
      <c r="E33" s="110"/>
      <c r="F33" s="110"/>
      <c r="G33" s="111"/>
      <c r="K33" s="13">
        <f t="shared" si="5"/>
        <v>190</v>
      </c>
      <c r="L33" s="43"/>
      <c r="M33" s="106"/>
      <c r="N33" s="107"/>
      <c r="O33" s="107"/>
      <c r="P33" s="107"/>
      <c r="Q33" s="108"/>
    </row>
    <row r="34" spans="1:17" ht="16.2" thickBot="1" x14ac:dyDescent="0.35">
      <c r="A34" s="22"/>
      <c r="B34" s="23"/>
      <c r="C34" s="10"/>
      <c r="D34" s="10"/>
      <c r="E34" s="10"/>
      <c r="F34" s="10"/>
      <c r="G34" s="24"/>
      <c r="K34" s="14"/>
      <c r="L34" s="15" t="s">
        <v>18</v>
      </c>
      <c r="M34" s="109"/>
      <c r="N34" s="110"/>
      <c r="O34" s="110"/>
      <c r="P34" s="110"/>
      <c r="Q34" s="111"/>
    </row>
    <row r="35" spans="1:17" ht="14.4" thickBot="1" x14ac:dyDescent="0.3">
      <c r="A35" s="22"/>
      <c r="G35" s="24"/>
      <c r="K35" s="22"/>
      <c r="Q35" s="24"/>
    </row>
    <row r="36" spans="1:17" ht="14.4" thickBot="1" x14ac:dyDescent="0.3">
      <c r="A36" s="79" t="s">
        <v>192</v>
      </c>
      <c r="B36" s="80"/>
      <c r="C36" s="80"/>
      <c r="D36" s="80"/>
      <c r="E36" s="80"/>
      <c r="F36" s="80"/>
      <c r="G36" s="81"/>
      <c r="K36" s="22"/>
      <c r="Q36" s="24"/>
    </row>
    <row r="37" spans="1:17" ht="15.6" x14ac:dyDescent="0.3">
      <c r="A37" s="56" t="s">
        <v>41</v>
      </c>
      <c r="B37" s="46"/>
      <c r="C37" s="46"/>
      <c r="D37" s="46"/>
      <c r="E37" s="46"/>
      <c r="F37" s="46"/>
      <c r="G37" s="47"/>
      <c r="K37" s="75" t="s">
        <v>188</v>
      </c>
      <c r="L37" s="76"/>
      <c r="M37" s="76"/>
      <c r="N37" s="76"/>
      <c r="O37" s="76"/>
      <c r="P37" s="76"/>
      <c r="Q37" s="77"/>
    </row>
    <row r="38" spans="1:17" ht="15.6" x14ac:dyDescent="0.3">
      <c r="A38" s="19" t="s">
        <v>21</v>
      </c>
      <c r="B38" s="20" t="s">
        <v>20</v>
      </c>
      <c r="C38" s="103" t="s">
        <v>220</v>
      </c>
      <c r="D38" s="104"/>
      <c r="E38" s="104"/>
      <c r="F38" s="104"/>
      <c r="G38" s="105"/>
      <c r="K38" s="53" t="s">
        <v>16</v>
      </c>
      <c r="L38" s="54"/>
      <c r="M38" s="54"/>
      <c r="N38" s="54"/>
      <c r="O38" s="54"/>
      <c r="P38" s="54"/>
      <c r="Q38" s="55"/>
    </row>
    <row r="39" spans="1:17" ht="15.6" x14ac:dyDescent="0.3">
      <c r="A39" s="29">
        <f>A32+1</f>
        <v>166</v>
      </c>
      <c r="B39" s="63" t="s">
        <v>193</v>
      </c>
      <c r="C39" s="106"/>
      <c r="D39" s="107"/>
      <c r="E39" s="107"/>
      <c r="F39" s="107"/>
      <c r="G39" s="108"/>
      <c r="K39" s="19" t="s">
        <v>21</v>
      </c>
      <c r="L39" s="20" t="s">
        <v>20</v>
      </c>
      <c r="M39" s="103" t="s">
        <v>221</v>
      </c>
      <c r="N39" s="104"/>
      <c r="O39" s="104"/>
      <c r="P39" s="104"/>
      <c r="Q39" s="105"/>
    </row>
    <row r="40" spans="1:17" ht="15.6" x14ac:dyDescent="0.25">
      <c r="A40" s="29">
        <f>A39+1</f>
        <v>167</v>
      </c>
      <c r="B40" s="63" t="s">
        <v>194</v>
      </c>
      <c r="C40" s="106"/>
      <c r="D40" s="107"/>
      <c r="E40" s="107"/>
      <c r="F40" s="107"/>
      <c r="G40" s="108"/>
      <c r="K40" s="13">
        <f>K33+1</f>
        <v>191</v>
      </c>
      <c r="L40" s="61" t="s">
        <v>209</v>
      </c>
      <c r="M40" s="106"/>
      <c r="N40" s="107"/>
      <c r="O40" s="107"/>
      <c r="P40" s="107"/>
      <c r="Q40" s="108"/>
    </row>
    <row r="41" spans="1:17" ht="15.6" x14ac:dyDescent="0.25">
      <c r="A41" s="29">
        <f t="shared" ref="A41:A43" si="6">A40+1</f>
        <v>168</v>
      </c>
      <c r="B41" s="63" t="s">
        <v>56</v>
      </c>
      <c r="C41" s="106"/>
      <c r="D41" s="107"/>
      <c r="E41" s="107"/>
      <c r="F41" s="107"/>
      <c r="G41" s="108"/>
      <c r="K41" s="13">
        <f>K40+1</f>
        <v>192</v>
      </c>
      <c r="L41" s="61" t="s">
        <v>210</v>
      </c>
      <c r="M41" s="106"/>
      <c r="N41" s="107"/>
      <c r="O41" s="107"/>
      <c r="P41" s="107"/>
      <c r="Q41" s="108"/>
    </row>
    <row r="42" spans="1:17" ht="15.6" x14ac:dyDescent="0.25">
      <c r="A42" s="29">
        <f t="shared" si="6"/>
        <v>169</v>
      </c>
      <c r="B42" s="63" t="s">
        <v>36</v>
      </c>
      <c r="C42" s="106"/>
      <c r="D42" s="107"/>
      <c r="E42" s="107"/>
      <c r="F42" s="107"/>
      <c r="G42" s="108"/>
      <c r="K42" s="13">
        <f t="shared" ref="K42:K44" si="7">K41+1</f>
        <v>193</v>
      </c>
      <c r="L42" s="61" t="s">
        <v>61</v>
      </c>
      <c r="M42" s="106"/>
      <c r="N42" s="107"/>
      <c r="O42" s="107"/>
      <c r="P42" s="107"/>
      <c r="Q42" s="108"/>
    </row>
    <row r="43" spans="1:17" ht="15.6" x14ac:dyDescent="0.25">
      <c r="A43" s="29">
        <f t="shared" si="6"/>
        <v>170</v>
      </c>
      <c r="B43" s="63" t="s">
        <v>195</v>
      </c>
      <c r="C43" s="106"/>
      <c r="D43" s="107"/>
      <c r="E43" s="107"/>
      <c r="F43" s="107"/>
      <c r="G43" s="108"/>
      <c r="K43" s="13">
        <f t="shared" si="7"/>
        <v>194</v>
      </c>
      <c r="L43" s="61" t="s">
        <v>43</v>
      </c>
      <c r="M43" s="106"/>
      <c r="N43" s="107"/>
      <c r="O43" s="107"/>
      <c r="P43" s="107"/>
      <c r="Q43" s="108"/>
    </row>
    <row r="44" spans="1:17" ht="15" thickBot="1" x14ac:dyDescent="0.3">
      <c r="A44" s="14"/>
      <c r="B44" s="15" t="s">
        <v>18</v>
      </c>
      <c r="C44" s="109"/>
      <c r="D44" s="110"/>
      <c r="E44" s="110"/>
      <c r="F44" s="110"/>
      <c r="G44" s="111"/>
      <c r="K44" s="13">
        <f t="shared" si="7"/>
        <v>195</v>
      </c>
      <c r="L44" s="43" t="s">
        <v>44</v>
      </c>
      <c r="M44" s="106"/>
      <c r="N44" s="107"/>
      <c r="O44" s="107"/>
      <c r="P44" s="107"/>
      <c r="Q44" s="108"/>
    </row>
    <row r="45" spans="1:17" ht="14.4" thickBot="1" x14ac:dyDescent="0.3">
      <c r="K45" s="14"/>
      <c r="L45" s="15" t="s">
        <v>18</v>
      </c>
      <c r="M45" s="109"/>
      <c r="N45" s="110"/>
      <c r="O45" s="110"/>
      <c r="P45" s="110"/>
      <c r="Q45" s="111"/>
    </row>
    <row r="46" spans="1:17" ht="15" thickBot="1" x14ac:dyDescent="0.35">
      <c r="H46"/>
      <c r="K46" s="22"/>
      <c r="Q46" s="24"/>
    </row>
    <row r="47" spans="1:17" ht="15" thickBot="1" x14ac:dyDescent="0.35">
      <c r="A47" s="79" t="s">
        <v>192</v>
      </c>
      <c r="B47" s="80"/>
      <c r="C47" s="80"/>
      <c r="D47" s="80"/>
      <c r="E47" s="80"/>
      <c r="F47" s="80"/>
      <c r="G47" s="81"/>
      <c r="H47"/>
      <c r="K47" s="22"/>
      <c r="Q47" s="24"/>
    </row>
    <row r="48" spans="1:17" ht="15.6" x14ac:dyDescent="0.3">
      <c r="A48" s="56" t="s">
        <v>41</v>
      </c>
      <c r="B48" s="57"/>
      <c r="C48" s="57"/>
      <c r="D48" s="57"/>
      <c r="E48" s="57"/>
      <c r="F48" s="57"/>
      <c r="G48" s="58"/>
      <c r="H48"/>
      <c r="K48" s="75" t="s">
        <v>211</v>
      </c>
      <c r="L48" s="76"/>
      <c r="M48" s="76"/>
      <c r="N48" s="76"/>
      <c r="O48" s="76"/>
      <c r="P48" s="76"/>
      <c r="Q48" s="77"/>
    </row>
    <row r="49" spans="1:17" ht="15.6" x14ac:dyDescent="0.3">
      <c r="A49" s="19" t="s">
        <v>21</v>
      </c>
      <c r="B49" s="20" t="s">
        <v>20</v>
      </c>
      <c r="C49" s="103" t="s">
        <v>218</v>
      </c>
      <c r="D49" s="104"/>
      <c r="E49" s="104"/>
      <c r="F49" s="104"/>
      <c r="G49" s="105"/>
      <c r="H49"/>
      <c r="K49" s="5" t="s">
        <v>17</v>
      </c>
      <c r="L49" s="6"/>
      <c r="M49" s="6"/>
      <c r="N49" s="6"/>
      <c r="O49" s="6"/>
      <c r="P49" s="6"/>
      <c r="Q49" s="7"/>
    </row>
    <row r="50" spans="1:17" ht="14.4" x14ac:dyDescent="0.3">
      <c r="A50" s="29">
        <f>A43+1</f>
        <v>171</v>
      </c>
      <c r="B50" s="43" t="s">
        <v>55</v>
      </c>
      <c r="C50" s="106"/>
      <c r="D50" s="107"/>
      <c r="E50" s="107"/>
      <c r="F50" s="107"/>
      <c r="G50" s="108"/>
      <c r="H50"/>
      <c r="K50" s="19" t="s">
        <v>21</v>
      </c>
      <c r="L50" s="20" t="s">
        <v>20</v>
      </c>
      <c r="M50" s="103" t="s">
        <v>218</v>
      </c>
      <c r="N50" s="104"/>
      <c r="O50" s="104"/>
      <c r="P50" s="104"/>
      <c r="Q50" s="105"/>
    </row>
    <row r="51" spans="1:17" ht="14.4" x14ac:dyDescent="0.3">
      <c r="A51" s="29">
        <f>A50+1</f>
        <v>172</v>
      </c>
      <c r="B51" s="43" t="s">
        <v>196</v>
      </c>
      <c r="C51" s="106"/>
      <c r="D51" s="107"/>
      <c r="E51" s="107"/>
      <c r="F51" s="107"/>
      <c r="G51" s="108"/>
      <c r="H51"/>
      <c r="K51" s="13">
        <f>K44+1</f>
        <v>196</v>
      </c>
      <c r="L51" s="61" t="s">
        <v>37</v>
      </c>
      <c r="M51" s="106"/>
      <c r="N51" s="107"/>
      <c r="O51" s="107"/>
      <c r="P51" s="107"/>
      <c r="Q51" s="108"/>
    </row>
    <row r="52" spans="1:17" ht="14.4" x14ac:dyDescent="0.3">
      <c r="A52" s="29">
        <f t="shared" ref="A52:A54" si="8">A51+1</f>
        <v>173</v>
      </c>
      <c r="B52" s="43" t="s">
        <v>197</v>
      </c>
      <c r="C52" s="106"/>
      <c r="D52" s="107"/>
      <c r="E52" s="107"/>
      <c r="F52" s="107"/>
      <c r="G52" s="108"/>
      <c r="H52"/>
      <c r="K52" s="13">
        <f>K51+1</f>
        <v>197</v>
      </c>
      <c r="L52" s="61" t="s">
        <v>14</v>
      </c>
      <c r="M52" s="106"/>
      <c r="N52" s="107"/>
      <c r="O52" s="107"/>
      <c r="P52" s="107"/>
      <c r="Q52" s="108"/>
    </row>
    <row r="53" spans="1:17" ht="14.4" x14ac:dyDescent="0.3">
      <c r="A53" s="29">
        <f t="shared" si="8"/>
        <v>174</v>
      </c>
      <c r="B53" s="43" t="s">
        <v>198</v>
      </c>
      <c r="C53" s="106"/>
      <c r="D53" s="107"/>
      <c r="E53" s="107"/>
      <c r="F53" s="107"/>
      <c r="G53" s="108"/>
      <c r="H53"/>
      <c r="K53" s="13">
        <f t="shared" ref="K53:K55" si="9">K52+1</f>
        <v>198</v>
      </c>
      <c r="L53" s="61" t="s">
        <v>2</v>
      </c>
      <c r="M53" s="106"/>
      <c r="N53" s="107"/>
      <c r="O53" s="107"/>
      <c r="P53" s="107"/>
      <c r="Q53" s="108"/>
    </row>
    <row r="54" spans="1:17" ht="14.4" x14ac:dyDescent="0.3">
      <c r="A54" s="29">
        <f t="shared" si="8"/>
        <v>175</v>
      </c>
      <c r="B54" s="43"/>
      <c r="C54" s="106"/>
      <c r="D54" s="107"/>
      <c r="E54" s="107"/>
      <c r="F54" s="107"/>
      <c r="G54" s="108"/>
      <c r="H54"/>
      <c r="K54" s="13">
        <f t="shared" si="9"/>
        <v>199</v>
      </c>
      <c r="L54" s="61" t="s">
        <v>1</v>
      </c>
      <c r="M54" s="106"/>
      <c r="N54" s="107"/>
      <c r="O54" s="107"/>
      <c r="P54" s="107"/>
      <c r="Q54" s="108"/>
    </row>
    <row r="55" spans="1:17" ht="15" thickBot="1" x14ac:dyDescent="0.35">
      <c r="A55" s="14"/>
      <c r="B55" s="15" t="s">
        <v>18</v>
      </c>
      <c r="C55" s="109"/>
      <c r="D55" s="110"/>
      <c r="E55" s="110"/>
      <c r="F55" s="110"/>
      <c r="G55" s="111"/>
      <c r="H55"/>
      <c r="K55" s="13">
        <f t="shared" si="9"/>
        <v>200</v>
      </c>
      <c r="L55" s="43"/>
      <c r="M55" s="106"/>
      <c r="N55" s="107"/>
      <c r="O55" s="107"/>
      <c r="P55" s="107"/>
      <c r="Q55" s="108"/>
    </row>
    <row r="56" spans="1:17" ht="15" thickBot="1" x14ac:dyDescent="0.35">
      <c r="A56" s="22"/>
      <c r="G56"/>
      <c r="K56" s="14"/>
      <c r="L56" s="15" t="s">
        <v>18</v>
      </c>
      <c r="M56" s="109"/>
      <c r="N56" s="110"/>
      <c r="O56" s="110"/>
      <c r="P56" s="110"/>
      <c r="Q56" s="111"/>
    </row>
    <row r="57" spans="1:17" ht="14.4" x14ac:dyDescent="0.3">
      <c r="A57" s="116" t="s">
        <v>222</v>
      </c>
      <c r="B57" s="116"/>
      <c r="C57" s="116"/>
      <c r="D57" s="116"/>
      <c r="E57" s="116"/>
      <c r="F57" s="116"/>
      <c r="G57" s="116"/>
      <c r="H57" s="116"/>
      <c r="K57"/>
      <c r="L57"/>
      <c r="M57"/>
      <c r="N57"/>
      <c r="O57"/>
      <c r="P57"/>
      <c r="Q57"/>
    </row>
    <row r="58" spans="1:17" ht="14.4" x14ac:dyDescent="0.3">
      <c r="A58" s="116"/>
      <c r="B58" s="116"/>
      <c r="C58" s="116"/>
      <c r="D58" s="116"/>
      <c r="E58" s="116"/>
      <c r="F58" s="116"/>
      <c r="G58" s="116"/>
      <c r="H58" s="116"/>
      <c r="K58"/>
      <c r="L58"/>
      <c r="M58"/>
      <c r="N58"/>
      <c r="O58"/>
      <c r="P58"/>
      <c r="Q58"/>
    </row>
    <row r="59" spans="1:17" ht="15.6" x14ac:dyDescent="0.3">
      <c r="A59" s="116"/>
      <c r="B59" s="116"/>
      <c r="C59" s="116"/>
      <c r="D59" s="116"/>
      <c r="E59" s="116"/>
      <c r="F59" s="116"/>
      <c r="G59" s="116"/>
      <c r="H59" s="116"/>
      <c r="K59" s="82" t="s">
        <v>233</v>
      </c>
      <c r="L59" s="83"/>
      <c r="M59" s="83"/>
      <c r="N59" s="83"/>
      <c r="O59" s="83"/>
      <c r="P59" s="83"/>
      <c r="Q59" s="84"/>
    </row>
    <row r="60" spans="1:17" ht="14.4" x14ac:dyDescent="0.3">
      <c r="A60"/>
      <c r="B60"/>
      <c r="C60"/>
      <c r="D60"/>
      <c r="E60"/>
      <c r="F60"/>
      <c r="G60"/>
      <c r="K60" s="141" t="s">
        <v>21</v>
      </c>
      <c r="L60" s="141" t="s">
        <v>20</v>
      </c>
      <c r="M60" s="141" t="s">
        <v>69</v>
      </c>
      <c r="N60" s="141" t="s">
        <v>70</v>
      </c>
      <c r="O60" s="141" t="s">
        <v>71</v>
      </c>
      <c r="P60" s="141" t="s">
        <v>72</v>
      </c>
      <c r="Q60" s="141" t="s">
        <v>19</v>
      </c>
    </row>
    <row r="61" spans="1:17" ht="14.4" x14ac:dyDescent="0.3">
      <c r="A61"/>
      <c r="B61"/>
      <c r="C61"/>
      <c r="D61"/>
      <c r="E61"/>
      <c r="F61"/>
      <c r="G61"/>
      <c r="K61" s="145">
        <f>K55+1</f>
        <v>201</v>
      </c>
      <c r="L61" s="142" t="s">
        <v>228</v>
      </c>
      <c r="M61" s="103" t="s">
        <v>221</v>
      </c>
      <c r="N61" s="104"/>
      <c r="O61" s="104"/>
      <c r="P61" s="104"/>
      <c r="Q61" s="105"/>
    </row>
    <row r="62" spans="1:17" ht="14.4" x14ac:dyDescent="0.3">
      <c r="A62"/>
      <c r="B62"/>
      <c r="C62"/>
      <c r="D62"/>
      <c r="E62"/>
      <c r="F62"/>
      <c r="G62"/>
      <c r="K62" s="145">
        <f>K61+1</f>
        <v>202</v>
      </c>
      <c r="L62" s="142" t="s">
        <v>229</v>
      </c>
      <c r="M62" s="106"/>
      <c r="N62" s="107"/>
      <c r="O62" s="107"/>
      <c r="P62" s="107"/>
      <c r="Q62" s="108"/>
    </row>
    <row r="63" spans="1:17" ht="14.4" x14ac:dyDescent="0.3">
      <c r="A63"/>
      <c r="B63"/>
      <c r="C63"/>
      <c r="D63"/>
      <c r="E63"/>
      <c r="F63"/>
      <c r="G63"/>
      <c r="K63" s="145">
        <f t="shared" ref="K63:K65" si="10">K62+1</f>
        <v>203</v>
      </c>
      <c r="L63" s="144" t="s">
        <v>230</v>
      </c>
      <c r="M63" s="106"/>
      <c r="N63" s="107"/>
      <c r="O63" s="107"/>
      <c r="P63" s="107"/>
      <c r="Q63" s="108"/>
    </row>
    <row r="64" spans="1:17" ht="14.4" x14ac:dyDescent="0.3">
      <c r="A64"/>
      <c r="B64"/>
      <c r="C64"/>
      <c r="D64"/>
      <c r="E64"/>
      <c r="F64"/>
      <c r="G64"/>
      <c r="K64" s="145">
        <f t="shared" si="10"/>
        <v>204</v>
      </c>
      <c r="L64" s="142" t="s">
        <v>231</v>
      </c>
      <c r="M64" s="106"/>
      <c r="N64" s="107"/>
      <c r="O64" s="107"/>
      <c r="P64" s="107"/>
      <c r="Q64" s="108"/>
    </row>
    <row r="65" spans="1:17" ht="14.4" x14ac:dyDescent="0.3">
      <c r="A65"/>
      <c r="B65"/>
      <c r="C65"/>
      <c r="D65"/>
      <c r="E65"/>
      <c r="F65"/>
      <c r="G65"/>
      <c r="K65" s="145">
        <f t="shared" si="10"/>
        <v>205</v>
      </c>
      <c r="L65" s="142" t="s">
        <v>232</v>
      </c>
      <c r="M65" s="106"/>
      <c r="N65" s="107"/>
      <c r="O65" s="107"/>
      <c r="P65" s="107"/>
      <c r="Q65" s="108"/>
    </row>
    <row r="66" spans="1:17" ht="14.4" x14ac:dyDescent="0.3">
      <c r="A66"/>
      <c r="B66"/>
      <c r="C66"/>
      <c r="D66"/>
      <c r="E66"/>
      <c r="F66"/>
      <c r="G66"/>
      <c r="K66" s="146">
        <f>K65+1</f>
        <v>206</v>
      </c>
      <c r="L66" s="142" t="s">
        <v>226</v>
      </c>
      <c r="M66" s="106"/>
      <c r="N66" s="107"/>
      <c r="O66" s="107"/>
      <c r="P66" s="107"/>
      <c r="Q66" s="108"/>
    </row>
    <row r="67" spans="1:17" ht="15" thickBot="1" x14ac:dyDescent="0.3">
      <c r="K67" s="146">
        <f>K66+1</f>
        <v>207</v>
      </c>
      <c r="L67" s="142" t="s">
        <v>227</v>
      </c>
      <c r="M67" s="109"/>
      <c r="N67" s="110"/>
      <c r="O67" s="110"/>
      <c r="P67" s="110"/>
      <c r="Q67" s="111"/>
    </row>
    <row r="68" spans="1:17" ht="14.4" x14ac:dyDescent="0.3">
      <c r="K68"/>
      <c r="L68"/>
      <c r="M68"/>
      <c r="N68"/>
      <c r="O68"/>
      <c r="P68"/>
      <c r="Q68"/>
    </row>
    <row r="69" spans="1:17" ht="14.4" x14ac:dyDescent="0.3">
      <c r="K69"/>
      <c r="L69"/>
      <c r="M69"/>
      <c r="N69"/>
      <c r="O69"/>
      <c r="P69"/>
      <c r="Q69"/>
    </row>
    <row r="70" spans="1:17" ht="14.4" x14ac:dyDescent="0.3">
      <c r="K70"/>
      <c r="L70"/>
      <c r="M70"/>
      <c r="N70"/>
      <c r="O70"/>
      <c r="P70"/>
      <c r="Q70"/>
    </row>
  </sheetData>
  <mergeCells count="26">
    <mergeCell ref="C49:G55"/>
    <mergeCell ref="M50:Q56"/>
    <mergeCell ref="A57:H59"/>
    <mergeCell ref="K59:Q59"/>
    <mergeCell ref="M61:Q67"/>
    <mergeCell ref="K48:Q48"/>
    <mergeCell ref="C6:G12"/>
    <mergeCell ref="M6:Q12"/>
    <mergeCell ref="C16:G22"/>
    <mergeCell ref="C27:G33"/>
    <mergeCell ref="M17:Q23"/>
    <mergeCell ref="M28:Q34"/>
    <mergeCell ref="C38:G44"/>
    <mergeCell ref="M39:Q45"/>
    <mergeCell ref="K16:Q16"/>
    <mergeCell ref="A25:G25"/>
    <mergeCell ref="K26:Q26"/>
    <mergeCell ref="A36:G36"/>
    <mergeCell ref="K37:Q37"/>
    <mergeCell ref="A47:G47"/>
    <mergeCell ref="A1:P2"/>
    <mergeCell ref="A4:G4"/>
    <mergeCell ref="K4:Q4"/>
    <mergeCell ref="K5:Q5"/>
    <mergeCell ref="A14:G14"/>
    <mergeCell ref="K15:Q15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Round One</vt:lpstr>
      <vt:lpstr>Sheet1</vt:lpstr>
      <vt:lpstr>Round Two</vt:lpstr>
      <vt:lpstr>Sheet2</vt:lpstr>
      <vt:lpstr>Round Three</vt:lpstr>
      <vt:lpstr>Sheet3</vt:lpstr>
      <vt:lpstr>Round Four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Williams</dc:creator>
  <cp:lastModifiedBy>Simon Williams</cp:lastModifiedBy>
  <cp:lastPrinted>2019-04-07T16:17:15Z</cp:lastPrinted>
  <dcterms:created xsi:type="dcterms:W3CDTF">2016-03-07T17:10:25Z</dcterms:created>
  <dcterms:modified xsi:type="dcterms:W3CDTF">2019-04-08T13:00:46Z</dcterms:modified>
</cp:coreProperties>
</file>